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gumn\Desktop\ГОНЧАРОВ\БЮДЖЕТ\БЮДЖЕТ 2021-2023 гг\Проект бюджета 2021-2023\"/>
    </mc:Choice>
  </mc:AlternateContent>
  <bookViews>
    <workbookView xWindow="0" yWindow="0" windowWidth="19200" windowHeight="11592"/>
  </bookViews>
  <sheets>
    <sheet name="План доходов_11" sheetId="2" r:id="rId1"/>
    <sheet name="Лист1" sheetId="3" r:id="rId2"/>
  </sheets>
  <definedNames>
    <definedName name="_xlnm._FilterDatabase" localSheetId="0" hidden="1">'План доходов_11'!$B$5:$F$109</definedName>
    <definedName name="_xlnm.Print_Titles" localSheetId="0">'План доходов_11'!$6:$6</definedName>
    <definedName name="_xlnm.Print_Area" localSheetId="0">'План доходов_11'!$A$1:$F$117</definedName>
  </definedNames>
  <calcPr calcId="152511" refMode="R1C1"/>
</workbook>
</file>

<file path=xl/calcChain.xml><?xml version="1.0" encoding="utf-8"?>
<calcChain xmlns="http://schemas.openxmlformats.org/spreadsheetml/2006/main">
  <c r="F87" i="2" l="1"/>
  <c r="F80" i="2"/>
  <c r="F59" i="2"/>
  <c r="F53" i="2"/>
  <c r="F52" i="2"/>
  <c r="F49" i="2"/>
  <c r="E7" i="2" l="1"/>
  <c r="E104" i="2"/>
  <c r="E46" i="2"/>
  <c r="F42" i="2"/>
  <c r="F43" i="2"/>
  <c r="F44" i="2"/>
  <c r="F41" i="2"/>
  <c r="E41" i="2"/>
  <c r="F40" i="2"/>
  <c r="F37" i="2"/>
  <c r="F30" i="2"/>
  <c r="E45" i="2" l="1"/>
  <c r="D45" i="2"/>
  <c r="D46" i="2"/>
  <c r="E50" i="2"/>
  <c r="D50" i="2"/>
  <c r="D104" i="2"/>
  <c r="F99" i="2"/>
  <c r="F96" i="2"/>
  <c r="E96" i="2"/>
  <c r="D96" i="2"/>
  <c r="E100" i="2"/>
  <c r="D100" i="2"/>
  <c r="F91" i="2"/>
  <c r="F89" i="2"/>
  <c r="F90" i="2"/>
  <c r="E47" i="2"/>
  <c r="F58" i="2"/>
  <c r="E55" i="2"/>
  <c r="D55" i="2"/>
  <c r="D47" i="2"/>
  <c r="D41" i="2"/>
  <c r="D37" i="2"/>
  <c r="E24" i="2"/>
  <c r="D24" i="2"/>
  <c r="F60" i="2" l="1"/>
  <c r="D93" i="2" l="1"/>
  <c r="E93" i="2"/>
  <c r="E14" i="2" l="1"/>
  <c r="E33" i="2"/>
  <c r="E37" i="2"/>
  <c r="E32" i="2" l="1"/>
  <c r="F66" i="2"/>
  <c r="F21" i="2" l="1"/>
  <c r="F56" i="2"/>
  <c r="F82" i="2" l="1"/>
  <c r="F81" i="2"/>
  <c r="F78" i="2"/>
  <c r="F67" i="2"/>
  <c r="F64" i="2"/>
  <c r="F57" i="2"/>
  <c r="F103" i="2"/>
  <c r="D14" i="2" l="1"/>
  <c r="D32" i="2"/>
  <c r="E109" i="2" l="1"/>
  <c r="D7" i="2"/>
  <c r="F97" i="2"/>
  <c r="F25" i="2"/>
  <c r="F7" i="2" l="1"/>
  <c r="D109" i="2"/>
  <c r="F26" i="2"/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2" i="2"/>
  <c r="F23" i="2"/>
  <c r="F24" i="2"/>
  <c r="F27" i="2"/>
  <c r="F28" i="2"/>
  <c r="F29" i="2"/>
  <c r="F31" i="2"/>
  <c r="F32" i="2"/>
  <c r="F33" i="2"/>
  <c r="F34" i="2"/>
  <c r="F45" i="2"/>
  <c r="F46" i="2"/>
  <c r="F47" i="2"/>
  <c r="F48" i="2"/>
  <c r="F51" i="2"/>
  <c r="F54" i="2"/>
  <c r="F55" i="2"/>
  <c r="F62" i="2"/>
  <c r="F63" i="2"/>
  <c r="F65" i="2"/>
  <c r="F68" i="2"/>
  <c r="F69" i="2"/>
  <c r="F70" i="2"/>
  <c r="F71" i="2"/>
  <c r="F72" i="2"/>
  <c r="F73" i="2"/>
  <c r="F74" i="2"/>
  <c r="F75" i="2"/>
  <c r="F77" i="2"/>
  <c r="F79" i="2"/>
  <c r="F83" i="2"/>
  <c r="F84" i="2"/>
  <c r="F85" i="2"/>
  <c r="F86" i="2"/>
  <c r="F92" i="2"/>
  <c r="F93" i="2"/>
  <c r="F94" i="2"/>
  <c r="F95" i="2"/>
  <c r="F98" i="2"/>
  <c r="F100" i="2"/>
  <c r="F101" i="2"/>
  <c r="F102" i="2"/>
  <c r="F104" i="2"/>
  <c r="F105" i="2"/>
  <c r="F106" i="2"/>
  <c r="F108" i="2"/>
  <c r="F109" i="2"/>
</calcChain>
</file>

<file path=xl/sharedStrings.xml><?xml version="1.0" encoding="utf-8"?>
<sst xmlns="http://schemas.openxmlformats.org/spreadsheetml/2006/main" count="220" uniqueCount="219">
  <si>
    <t>000 850 00000 00 0000 000</t>
  </si>
  <si>
    <t>00021900000000000000</t>
  </si>
  <si>
    <t>00020000000000000000</t>
  </si>
  <si>
    <t>ВОЗВРАТ ОСТАТКОВ СУБСИДИЙ, СУБВЕНЦИЙ И ИНЫХ МЕЖБЮДЖЕТНЫХ ТРАНСФЕРТОВ, ИМЕЮЩИХ ЦЕЛЕВОЕ НАЗНАЧЕНИЕ, ПРОШЛЫХ ЛЕТ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</si>
  <si>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</si>
  <si>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</si>
  <si>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ПРОЧИЕ БЕЗВОЗМЕЗДНЫЕ ПОСТУПЛЕНИЯ</t>
  </si>
  <si>
    <t>00020200000000000000</t>
  </si>
  <si>
    <t xml:space="preserve">Прочие межбюджетные трансферты, передаваемые бюджетам муниципальных районов (обеспечение деятельности депутатов Думы Ставропольского края и их помощников в избирательном округе) </t>
  </si>
  <si>
    <t xml:space="preserve">Прочие межбюджетные трансферты, передаваемые бюджетам муниципальных районов на выплату социального пособия на погребение </t>
  </si>
  <si>
    <t>Прочие межбюджетные трансферты, передаваемые бюджетам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</si>
  <si>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</si>
  <si>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</si>
  <si>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Единая субвенция бюджетам муниципальных районов (осуществление отдельных государственных полномочий по социальной поддержке семьи и детей)</t>
  </si>
  <si>
    <t>Единая субвенция бюджетам муниципальных районов (осуществление отдельных государственных полномочий по социальной защите отдельных категорий граждан)</t>
  </si>
  <si>
    <t>Единая субвенция местным бюджетам (осуществление отдельных государственных полномочий по социальной защите отдельных категорий граждан)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</si>
  <si>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</si>
  <si>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</si>
  <si>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</si>
  <si>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</si>
  <si>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</si>
  <si>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</si>
  <si>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</si>
  <si>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муниципальных районов на выполнение передаваемых полномочий субъектов Российской Федерации (выплата ежегодной денежной компенсации многодетным семьям на каждого из детей не 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принадлежностей)  </t>
  </si>
  <si>
    <t>Субвенции бюджетам муниципальных районов на выполнение передаваемых полномочий субъектов Российской Федерации (организация проведения на территории Ставропольского края мероприятий по отлову и содержанию безнадзорных животных)</t>
  </si>
  <si>
    <t>Субвенции бюджетам  муниципальных районов на выполнение передаваемых полномочий субъектов Российской Федерации (обеспечение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и на финансовое обеспечение получения дошкольного образования в частных дошкольных и частных общеобразовательных организациях)</t>
  </si>
  <si>
    <t>Субвенции бюджетам муниципальных районов на выполнение передаваемых полномочий субъетов Российской Федерации (реализация Закона Ставропольского края "О наделении органов местного самоуправления муниципальных районов и городских округов в Ставропольском крае отдельными государственными полномочиями Ставропольского края по созданию административных комиссий")</t>
  </si>
  <si>
    <t>Субвенции бюджетам муниципальных районов на выполнение передаваемых полномочий субъектов Российской Федерации на осуществление отдельных полномочий в области труда и социальной защиты отдельных категорий граждан</t>
  </si>
  <si>
    <t xml:space="preserve">Субвенции бюджетам муниципальных районов на выполнение передаваемых полномочий субъектов РФ (предоставление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 </t>
  </si>
  <si>
    <t>Субвенции бюджетам муниципальных районов на выполнение передаваемых полномочий субъектов Российской Федерации на выплату ежемесячного пособия на ребенка</t>
  </si>
  <si>
    <t xml:space="preserve">Субвенции бюджетам муниципальных районов на выполнение передаваемых полномочий субъектов РФ (обеспечение деятельности комиссий по делам несовершеннолетних и защите их прав в муниципальных районах и городских округах Ставропольского края) </t>
  </si>
  <si>
    <t xml:space="preserve">Субвенции бюджетам муниципальных районов на выполнение передаваемых полномочий субъектов РФ (реализация Закона Ставропольского края "О наделении органов самоуправления муниципальных районов в Ставропольском крае отдельными грсударственными полномочиями Ставропольского края по формированию, содержанию и использованию Архивного фонда Ставропольского края")   </t>
  </si>
  <si>
    <t>Субвенции бюджетам муниципальных районов на выполнение передаваемых полномочий субъектов Российской Федерации на предоставление государственной социальной помощи малоимущим семьям, малоимущим одиноко проживающим гражданам</t>
  </si>
  <si>
    <t>Субвенции бюджетам муниципальных районов на выполнение передаваемых полномочий субъектов РФ (организация и проведение мероприятий по борьбе с иксодовыми клещами-переносчиками Крымской геморрагической лихорадки в природных биотопах)</t>
  </si>
  <si>
    <t>Субвенции бюджетам муниципальных районов на выполнение передаваемых полнлмочий субъектов РФ (организации и осуществлению деятельности по опеке и попечительству в области образования)</t>
  </si>
  <si>
    <t>Субвенции бюджетам муниципальных районов на выполнение передаваемых полномочий субъектов Российской Федерации (организация и осуществление деятельности по опеке и попечительству в области здравоохранения)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</si>
  <si>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</si>
  <si>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Дотации бюджетам муниципальных районов на выравнивание бюджетной обеспеченности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</si>
  <si>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</si>
  <si>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</si>
  <si>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</si>
  <si>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00011600000000000000</t>
  </si>
  <si>
    <t>00010000000000000000</t>
  </si>
  <si>
    <t>ШТРАФЫ, САНКЦИИ, ВОЗМЕЩЕНИЕ УЩЕРБА</t>
  </si>
  <si>
    <t>00011400000000000000</t>
  </si>
  <si>
    <t>ДОХОДЫ ОТ ПРОДАЖИ МАТЕРИАЛЬНЫХ И НЕМАТЕРИАЛЬНЫХ АКТИВОВ</t>
  </si>
  <si>
    <t>Прочие доходы от компенсации затрат бюджетов муниципальных районов</t>
  </si>
  <si>
    <t>00011302995050000130</t>
  </si>
  <si>
    <t>00011302000000000000</t>
  </si>
  <si>
    <t>00011300000000000000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</si>
  <si>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</si>
  <si>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</si>
  <si>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</si>
  <si>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00011301000000000000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</si>
  <si>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</si>
  <si>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</si>
  <si>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Плата за размещение отходов производства и потребления (федеральные государственные органы, Банк России, органы управления государственными внебюджетными фондами Российской Федерации)</t>
  </si>
  <si>
    <t>00011201040016000120</t>
  </si>
  <si>
    <t>00011201000000000000</t>
  </si>
  <si>
    <t>00011200000000000000</t>
  </si>
  <si>
    <t>Плата за негативное воздействие на окружающую среду</t>
  </si>
  <si>
    <t>ПЛАТЕЖИ ПРИ ПОЛЬЗОВАНИИ ПРИРОДНЫМИ РЕСУРСАМИ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</si>
  <si>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(прочие учреждения, в части казенных учреждений)</t>
  </si>
  <si>
    <t>00011105035052000120</t>
  </si>
  <si>
    <t>00011105000000000000</t>
  </si>
  <si>
    <t>00011100000000000000</t>
  </si>
  <si>
    <t>00011105035051800120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</si>
  <si>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</si>
  <si>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</si>
  <si>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</si>
  <si>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</si>
  <si>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</si>
  <si>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00010803010011000110</t>
  </si>
  <si>
    <t>00010803000000000000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</si>
  <si>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</si>
  <si>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</si>
  <si>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</si>
  <si>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сявзи с применением патентной системы налогообложения, зачисляемый в бюджеты муниципальных районов</t>
  </si>
  <si>
    <t>00010504020011000110</t>
  </si>
  <si>
    <t>00010504000000000000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</si>
  <si>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</si>
  <si>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</si>
  <si>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</si>
  <si>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00010503010011000110</t>
  </si>
  <si>
    <t>00010503000000000000</t>
  </si>
  <si>
    <t xml:space="preserve">Единый сельскохозяйственный налог 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</si>
  <si>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</si>
  <si>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00010502010021000110</t>
  </si>
  <si>
    <t>00010502000000000000</t>
  </si>
  <si>
    <t>Единый налог на вмененный доход для отдельных видов деятельности</t>
  </si>
  <si>
    <t>НАЛОГИ НА СОВОКУПНЫЙ ДОХОД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</si>
  <si>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</si>
  <si>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</si>
  <si>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00010302000000000000</t>
  </si>
  <si>
    <t>00010300000000000000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</si>
  <si>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</si>
  <si>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</si>
  <si>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</si>
  <si>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00010102010011000110</t>
  </si>
  <si>
    <t>00010102000000000000</t>
  </si>
  <si>
    <t>00010100000000000000</t>
  </si>
  <si>
    <t>Налог на доходы физических лиц</t>
  </si>
  <si>
    <t>НАЛОГИ НА ПРИБЫЛЬ, ДОХОДЫ</t>
  </si>
  <si>
    <t>НАЛОГОВЫЕ И НЕНАЛОГОВЫЕ ДОХОДЫ</t>
  </si>
  <si>
    <t>Наименование доходов</t>
  </si>
  <si>
    <t>Код бюджетной классификации Российской Федерации</t>
  </si>
  <si>
    <t>Ожидаемое поступление доходов</t>
  </si>
  <si>
    <t>бюджета Грачевского муниципального района Ставропольского края</t>
  </si>
  <si>
    <t>Субвенции бюджетам муниципальных районов на выполнение передаваемых полномочий субъектов РФ (обеспечение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</t>
  </si>
  <si>
    <t xml:space="preserve">         (руб.)</t>
  </si>
  <si>
    <t>СУБСИДИИ БЮДЖЕТАМ БЮДЖЕТНОЙ СИСТЕМЫ РОССИЙСКОЙ ФЕДЕРАЦИИ (МЕЖБЮДЖЕТНЫЕ СУБСИДИИ)</t>
  </si>
  <si>
    <t xml:space="preserve">                  ВСЕГО:</t>
  </si>
  <si>
    <t>000 11402000000000000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</si>
  <si>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</si>
  <si>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000 11402052050000440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</si>
  <si>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</si>
  <si>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</si>
  <si>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</si>
  <si>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Денежные взыскания (штрафы) за нарушение земельного законодательства(федеральные государственные органы, Банк России, органы управления государственными внебюджетными фондами Российской Федерации)</t>
  </si>
  <si>
    <t>Прочие субсидии бюджетам муниципальных районов</t>
  </si>
  <si>
    <t>Прочие субсидии (проведение информационно-пропагандических мероприятий, направленных на профилактику идеологии терроризма)</t>
  </si>
  <si>
    <t>Прочие субсидии (обеспечение деятельности центров образования цифрового и гуманитарного профилей)</t>
  </si>
  <si>
    <t xml:space="preserve">Субвенции бюджетам муниципальных районов на выполнение передаваемых полномочий субъектов РФ </t>
  </si>
  <si>
    <t>Субвенции бюджетам муниципальных районов на выполнение передаваемых полномочий субъектов РФ (администрирование переданных отдельных государственных полномочий в облости сельского хозяйства)</t>
  </si>
  <si>
    <t>Субвенции бюджетам муниципальных районов на выполнение передаваемых полномочий субъектов Российской Федерации (выплата ежемесячной денежной компенсации на каждого ребенка в возрасте до 18 лет многодетным семьям)</t>
  </si>
  <si>
    <t>Субвенции бюджетам на выполнение передаваемых полномочий субъектов Российской Федерации (выплата денежной компенсации семьям, в которых в период с 1 января 2011 года по 31 декабря 2015 года родился третий или последующий ребенок)</t>
  </si>
  <si>
    <t>Субвенции бюджетам на выполнение передаваемых полномочий субъектов Российской Федерации (ежегодная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края)</t>
  </si>
  <si>
    <t>00020215001050000150</t>
  </si>
  <si>
    <t>000 20220000000000150</t>
  </si>
  <si>
    <t>00020225097050000150</t>
  </si>
  <si>
    <t>00020229999051204150</t>
  </si>
  <si>
    <t>00020229999051213150</t>
  </si>
  <si>
    <t>00020230024050000150</t>
  </si>
  <si>
    <t>00020230024050026150</t>
  </si>
  <si>
    <t>00020230024050028150</t>
  </si>
  <si>
    <t>00020230024050032150</t>
  </si>
  <si>
    <t>00020230024050036150</t>
  </si>
  <si>
    <t>00020230024050040150</t>
  </si>
  <si>
    <t>00020230024050041150</t>
  </si>
  <si>
    <t>00020230024050042150</t>
  </si>
  <si>
    <t>Субвенции бюджетам на выполнение передаваемых полномочий субъектов Российской Федерации (выплата ежегодного социального пособия на проезд студентам)</t>
  </si>
  <si>
    <t>00020230024050045150</t>
  </si>
  <si>
    <t>00020230024050047150</t>
  </si>
  <si>
    <t>00020230024050066150</t>
  </si>
  <si>
    <t>00020230024050090150</t>
  </si>
  <si>
    <t>00020230024050147150</t>
  </si>
  <si>
    <t>00020230024050181150</t>
  </si>
  <si>
    <t>00020230024051107150</t>
  </si>
  <si>
    <t>00020230024051108150</t>
  </si>
  <si>
    <t>00020230024051122150</t>
  </si>
  <si>
    <t>00020230024051209150</t>
  </si>
  <si>
    <t>00020230024051221150</t>
  </si>
  <si>
    <t>00020230029050000150</t>
  </si>
  <si>
    <t>00020235084050000150</t>
  </si>
  <si>
    <t>00020235120050000150</t>
  </si>
  <si>
    <t>00020235220050000150</t>
  </si>
  <si>
    <t>00020235250050000150</t>
  </si>
  <si>
    <t>00020235280050000150</t>
  </si>
  <si>
    <t>00020235380050000150</t>
  </si>
  <si>
    <t>00020235462050000150</t>
  </si>
  <si>
    <t>00020239998051157150</t>
  </si>
  <si>
    <t>00020239998051158150</t>
  </si>
  <si>
    <t>000 20240000000000150</t>
  </si>
  <si>
    <t>00020240014050000150</t>
  </si>
  <si>
    <t>00020249999050063150</t>
  </si>
  <si>
    <t>00020249999050064150</t>
  </si>
  <si>
    <t>00020705020050000150</t>
  </si>
  <si>
    <t>00020229999050000150</t>
  </si>
  <si>
    <t>00020230024051110150</t>
  </si>
  <si>
    <t>00020239998000000150</t>
  </si>
  <si>
    <t>00020240014000000150</t>
  </si>
  <si>
    <t>00020249999000000150</t>
  </si>
  <si>
    <t>00020700000000000150</t>
  </si>
  <si>
    <t>00020705000050000150</t>
  </si>
  <si>
    <t xml:space="preserve">администрации Грачевского                                                 </t>
  </si>
  <si>
    <t xml:space="preserve">муниципального района </t>
  </si>
  <si>
    <t>Ставропольского края</t>
  </si>
  <si>
    <t xml:space="preserve">Процент исполнения к принятому плану </t>
  </si>
  <si>
    <t xml:space="preserve">              за 2020 год</t>
  </si>
  <si>
    <t>000 11406013050000430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</si>
  <si>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</si>
  <si>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Кодексом Российской Федерации об административных правонарушениях</t>
  </si>
  <si>
    <t>000 11607000000000140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</si>
  <si>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</si>
  <si>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000 11610000000000140</t>
  </si>
  <si>
    <t>000 11601000000000140</t>
  </si>
  <si>
    <t>00020215002050000150</t>
  </si>
  <si>
    <t>00020215000000000150</t>
  </si>
  <si>
    <t>Дотации бюджетам муниципальных районов на сбалансированность бюджетной обеспеченности</t>
  </si>
  <si>
    <t>00020225304050000150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</si>
  <si>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</si>
  <si>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Субсидии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</si>
  <si>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00020225393050000 150</t>
  </si>
  <si>
    <t>00020225467050000 150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</si>
  <si>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</si>
  <si>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00020229999051231150</t>
  </si>
  <si>
    <t>Субсидии, выделяемые местным бюджетам на комплектование книжных фондов библиотек муниципальных образований Ставропольского края на 2020 год</t>
  </si>
  <si>
    <t>Субвенции бюджетам на выполнение передаваемых полномочий субъектов Российской Федерации (предоставление дополнительной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</si>
  <si>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</si>
  <si>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00020235573050000150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</si>
  <si>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</si>
  <si>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00020235302050000150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</si>
  <si>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</si>
  <si>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00020235469050000150</t>
  </si>
  <si>
    <t>Субвенции бюджетам муниципальных районов на проведение Всероссийской переписи населения 2020 года</t>
  </si>
  <si>
    <t>00020235502050000150</t>
  </si>
  <si>
    <t>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</si>
  <si>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00020245303050000150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</si>
  <si>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</si>
  <si>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00020249999051159150</t>
  </si>
  <si>
    <t>Прочие межбюджетные трансферты, передаваемые бюджетам (проведение в 2020 году мероприятий по преобразованию муниципальных образований Ставропольского края)</t>
  </si>
  <si>
    <t>00021800000000000000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</si>
  <si>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</si>
  <si>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00020230000050000150</t>
  </si>
  <si>
    <t>СУБВЕНЦИИ БЮДЖЕТАМ МУНИЦИПАЛЬНЫХ РАЙОНОВ НА ВЫПОЛНЕНИЕ ПЕРЕДАВАЕМЫХ ПОЛНОМОЧИЙ СУБЪКТОВ РФ</t>
  </si>
  <si>
    <t>Начальник финансового управления</t>
  </si>
  <si>
    <t xml:space="preserve">                 И.А.Сафронов</t>
  </si>
  <si>
    <t>Утверждено решением Совета Грачевского муниципального района Ставропольского края "О бюджете Грачевского муниципального района Ставропольского края на 2020 год и плановый период 2021 и 2022 годов  с учетом внесенных изменений"</t>
  </si>
  <si>
    <t>Ожидаемое исполнение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</si>
</sst>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[Red]\-#,##0.00;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1" fillId="0" borderId="0"/>
    <xf numFmtId="0" fontId="12" fillId="0" borderId="0"/>
  </cellStyleXfs>
  <cellXfs count="44">
    <xf numFmtId="0" fontId="0" fillId="0" borderId="0" xfId="0"/>
    <xf numFmtId="0" fontId="5" fillId="0" borderId="1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Continuous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1" fillId="0" borderId="2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16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3" xfId="1" applyNumberFormat="1" applyFont="1" applyFill="1" applyBorder="1" applyAlignment="1" applyProtection="1">
      <alignment horizontal="left" wrapText="1"/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 applyProtection="1">
      <alignment wrapText="1"/>
      <protection hidden="1"/>
    </xf>
    <xf numFmtId="0" fontId="1" fillId="0" borderId="0" xfId="1" applyFill="1" applyAlignment="1">
      <alignment horizontal="right" wrapText="1"/>
    </xf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 applyProtection="1">
      <alignment horizontal="center" wrapText="1"/>
      <protection hidden="1"/>
    </xf>
    <xf numFmtId="2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wrapText="1"/>
    </xf>
    <xf numFmtId="0" fontId="9" fillId="0" borderId="1" xfId="3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center" wrapText="1"/>
    </xf>
    <xf numFmtId="0" fontId="5" fillId="0" borderId="3" xfId="4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right" wrapText="1"/>
    </xf>
    <xf numFmtId="49" fontId="9" fillId="0" borderId="1" xfId="3" applyNumberFormat="1" applyFont="1" applyFill="1" applyBorder="1" applyAlignment="1">
      <alignment horizontal="center" wrapText="1"/>
    </xf>
    <xf numFmtId="0" fontId="6" fillId="0" borderId="0" xfId="1" applyFont="1" applyFill="1" applyAlignment="1" applyProtection="1">
      <alignment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4" fillId="0" borderId="0" xfId="1" applyFont="1" applyFill="1" applyAlignment="1">
      <alignment horizontal="right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wrapText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showGridLines="0" tabSelected="1" view="pageBreakPreview" topLeftCell="A7" zoomScaleSheetLayoutView="100" workbookViewId="0">
      <selection activeCell="F38" sqref="F38"/>
    </sheetView>
  </sheetViews>
  <sheetFormatPr defaultColWidth="9.109375" defaultRowHeight="13.2" x14ac:dyDescent="0.25"/>
  <cols>
    <col min="1" max="1" width="1" style="18" customWidth="1"/>
    <col min="2" max="2" width="26.33203125" style="18" customWidth="1"/>
    <col min="3" max="3" width="52.5546875" style="18" customWidth="1"/>
    <col min="4" max="4" width="20.5546875" style="20" customWidth="1"/>
    <col min="5" max="5" width="19.109375" style="20" customWidth="1"/>
    <col min="6" max="6" width="13" style="18" customWidth="1"/>
    <col min="7" max="219" width="9.109375" style="18" customWidth="1"/>
    <col min="220" max="16384" width="9.109375" style="18"/>
  </cols>
  <sheetData>
    <row r="1" spans="1:6" ht="18" x14ac:dyDescent="0.35">
      <c r="B1" s="41" t="s">
        <v>106</v>
      </c>
      <c r="C1" s="41"/>
      <c r="D1" s="41"/>
      <c r="E1" s="41"/>
      <c r="F1" s="41"/>
    </row>
    <row r="2" spans="1:6" ht="18" x14ac:dyDescent="0.35">
      <c r="A2" s="2"/>
      <c r="B2" s="42" t="s">
        <v>107</v>
      </c>
      <c r="C2" s="42"/>
      <c r="D2" s="42"/>
      <c r="E2" s="42"/>
      <c r="F2" s="42"/>
    </row>
    <row r="3" spans="1:6" ht="18" x14ac:dyDescent="0.25">
      <c r="A3" s="3"/>
      <c r="B3" s="43" t="s">
        <v>178</v>
      </c>
      <c r="C3" s="43"/>
      <c r="D3" s="43"/>
      <c r="E3" s="43"/>
      <c r="F3" s="43"/>
    </row>
    <row r="4" spans="1:6" ht="15.6" x14ac:dyDescent="0.3">
      <c r="A4" s="19"/>
      <c r="B4" s="19"/>
      <c r="C4" s="19"/>
      <c r="E4" s="7"/>
      <c r="F4" s="12" t="s">
        <v>109</v>
      </c>
    </row>
    <row r="5" spans="1:6" ht="249.6" x14ac:dyDescent="0.25">
      <c r="A5" s="19"/>
      <c r="B5" s="13" t="s">
        <v>105</v>
      </c>
      <c r="C5" s="13" t="s">
        <v>104</v>
      </c>
      <c r="D5" s="13" t="s">
        <v>217</v>
      </c>
      <c r="E5" s="21" t="s">
        <v>218</v>
      </c>
      <c r="F5" s="21" t="s">
        <v>177</v>
      </c>
    </row>
    <row r="6" spans="1:6" ht="15.6" x14ac:dyDescent="0.3">
      <c r="A6" s="4"/>
      <c r="B6" s="13">
        <v>1</v>
      </c>
      <c r="C6" s="13">
        <v>2</v>
      </c>
      <c r="D6" s="13">
        <v>3</v>
      </c>
      <c r="E6" s="16">
        <v>4</v>
      </c>
      <c r="F6" s="22">
        <v>5</v>
      </c>
    </row>
    <row r="7" spans="1:6" ht="15.6" customHeight="1" x14ac:dyDescent="0.25">
      <c r="A7" s="4"/>
      <c r="B7" s="13" t="s">
        <v>42</v>
      </c>
      <c r="C7" s="11" t="s">
        <v>103</v>
      </c>
      <c r="D7" s="6">
        <f>D8+D11+D14+D21+D24+D29+D32+D37+D41</f>
        <v>180877782.73999998</v>
      </c>
      <c r="E7" s="6">
        <f>E8+E11+E14+E21+E24+E29+E32+E37+E41</f>
        <v>187621325.66999999</v>
      </c>
      <c r="F7" s="23">
        <f t="shared" ref="F7:F20" si="0">E7/D7%</f>
        <v>103.72823175287006</v>
      </c>
    </row>
    <row r="8" spans="1:6" ht="15.6" customHeight="1" x14ac:dyDescent="0.25">
      <c r="A8" s="4"/>
      <c r="B8" s="13" t="s">
        <v>100</v>
      </c>
      <c r="C8" s="11" t="s">
        <v>102</v>
      </c>
      <c r="D8" s="6">
        <v>138005490</v>
      </c>
      <c r="E8" s="9">
        <v>145658000</v>
      </c>
      <c r="F8" s="23">
        <f t="shared" si="0"/>
        <v>105.54507650384055</v>
      </c>
    </row>
    <row r="9" spans="1:6" ht="15.6" customHeight="1" x14ac:dyDescent="0.25">
      <c r="A9" s="4"/>
      <c r="B9" s="13" t="s">
        <v>99</v>
      </c>
      <c r="C9" s="11" t="s">
        <v>101</v>
      </c>
      <c r="D9" s="6">
        <v>138005490</v>
      </c>
      <c r="E9" s="8">
        <v>145658000</v>
      </c>
      <c r="F9" s="23">
        <f t="shared" si="0"/>
        <v>105.54507650384055</v>
      </c>
    </row>
    <row r="10" spans="1:6" ht="140.4" x14ac:dyDescent="0.25">
      <c r="A10" s="4"/>
      <c r="B10" s="13" t="s">
        <v>98</v>
      </c>
      <c r="C10" s="11" t="s">
        <v>97</v>
      </c>
      <c r="D10" s="6">
        <v>138005490</v>
      </c>
      <c r="E10" s="8">
        <v>145658000</v>
      </c>
      <c r="F10" s="23">
        <f t="shared" si="0"/>
        <v>105.54507650384055</v>
      </c>
    </row>
    <row r="11" spans="1:6" ht="46.8" x14ac:dyDescent="0.25">
      <c r="A11" s="4"/>
      <c r="B11" s="13" t="s">
        <v>94</v>
      </c>
      <c r="C11" s="11" t="s">
        <v>96</v>
      </c>
      <c r="D11" s="6">
        <v>2341443.04</v>
      </c>
      <c r="E11" s="6">
        <v>2341443.04</v>
      </c>
      <c r="F11" s="23">
        <f t="shared" si="0"/>
        <v>100</v>
      </c>
    </row>
    <row r="12" spans="1:6" ht="46.8" x14ac:dyDescent="0.25">
      <c r="A12" s="4"/>
      <c r="B12" s="13" t="s">
        <v>93</v>
      </c>
      <c r="C12" s="11" t="s">
        <v>95</v>
      </c>
      <c r="D12" s="6">
        <v>2341443.04</v>
      </c>
      <c r="E12" s="6">
        <v>2341443.04</v>
      </c>
      <c r="F12" s="23">
        <f t="shared" si="0"/>
        <v>100</v>
      </c>
    </row>
    <row r="13" spans="1:6" ht="93.6" x14ac:dyDescent="0.25">
      <c r="A13" s="4"/>
      <c r="B13" s="13" t="s">
        <v>92</v>
      </c>
      <c r="C13" s="11" t="s">
        <v>91</v>
      </c>
      <c r="D13" s="6">
        <v>2341443.04</v>
      </c>
      <c r="E13" s="6">
        <v>2341443.04</v>
      </c>
      <c r="F13" s="23">
        <f t="shared" si="0"/>
        <v>100</v>
      </c>
    </row>
    <row r="14" spans="1:6" ht="15.6" customHeight="1" x14ac:dyDescent="0.25">
      <c r="A14" s="4"/>
      <c r="B14" s="13" t="s">
        <v>80</v>
      </c>
      <c r="C14" s="11" t="s">
        <v>90</v>
      </c>
      <c r="D14" s="6">
        <f>D15+D17+D19</f>
        <v>7737491.4900000002</v>
      </c>
      <c r="E14" s="9">
        <f>E15+E17+E19</f>
        <v>7611491.4900000002</v>
      </c>
      <c r="F14" s="23">
        <f t="shared" si="0"/>
        <v>98.371565252603588</v>
      </c>
    </row>
    <row r="15" spans="1:6" ht="31.2" x14ac:dyDescent="0.25">
      <c r="A15" s="4"/>
      <c r="B15" s="13" t="s">
        <v>88</v>
      </c>
      <c r="C15" s="11" t="s">
        <v>89</v>
      </c>
      <c r="D15" s="6">
        <v>4859491.49</v>
      </c>
      <c r="E15" s="8">
        <v>4859491.49</v>
      </c>
      <c r="F15" s="23">
        <f t="shared" si="0"/>
        <v>100</v>
      </c>
    </row>
    <row r="16" spans="1:6" ht="62.4" x14ac:dyDescent="0.25">
      <c r="A16" s="4"/>
      <c r="B16" s="13" t="s">
        <v>87</v>
      </c>
      <c r="C16" s="11" t="s">
        <v>86</v>
      </c>
      <c r="D16" s="6">
        <v>4859491.49</v>
      </c>
      <c r="E16" s="6">
        <v>4859491.49</v>
      </c>
      <c r="F16" s="23">
        <f t="shared" si="0"/>
        <v>100</v>
      </c>
    </row>
    <row r="17" spans="1:6" ht="15.6" customHeight="1" x14ac:dyDescent="0.25">
      <c r="A17" s="4"/>
      <c r="B17" s="13" t="s">
        <v>84</v>
      </c>
      <c r="C17" s="11" t="s">
        <v>85</v>
      </c>
      <c r="D17" s="6">
        <v>2520000</v>
      </c>
      <c r="E17" s="6">
        <v>2520000</v>
      </c>
      <c r="F17" s="23">
        <f t="shared" si="0"/>
        <v>100</v>
      </c>
    </row>
    <row r="18" spans="1:6" ht="62.4" x14ac:dyDescent="0.25">
      <c r="A18" s="4"/>
      <c r="B18" s="13" t="s">
        <v>83</v>
      </c>
      <c r="C18" s="11" t="s">
        <v>82</v>
      </c>
      <c r="D18" s="6">
        <v>2520000</v>
      </c>
      <c r="E18" s="6">
        <v>2520000</v>
      </c>
      <c r="F18" s="23">
        <f t="shared" si="0"/>
        <v>100</v>
      </c>
    </row>
    <row r="19" spans="1:6" ht="31.2" x14ac:dyDescent="0.25">
      <c r="A19" s="4"/>
      <c r="B19" s="13" t="s">
        <v>79</v>
      </c>
      <c r="C19" s="11" t="s">
        <v>81</v>
      </c>
      <c r="D19" s="6">
        <v>358000</v>
      </c>
      <c r="E19" s="8">
        <v>232000</v>
      </c>
      <c r="F19" s="23">
        <f t="shared" si="0"/>
        <v>64.80446927374301</v>
      </c>
    </row>
    <row r="20" spans="1:6" ht="46.8" x14ac:dyDescent="0.25">
      <c r="A20" s="4"/>
      <c r="B20" s="13" t="s">
        <v>78</v>
      </c>
      <c r="C20" s="11" t="s">
        <v>77</v>
      </c>
      <c r="D20" s="6">
        <v>358000</v>
      </c>
      <c r="E20" s="8">
        <v>232000</v>
      </c>
      <c r="F20" s="23">
        <f t="shared" si="0"/>
        <v>64.80446927374301</v>
      </c>
    </row>
    <row r="21" spans="1:6" ht="15.6" customHeight="1" x14ac:dyDescent="0.25">
      <c r="A21" s="4"/>
      <c r="B21" s="13" t="s">
        <v>74</v>
      </c>
      <c r="C21" s="11" t="s">
        <v>76</v>
      </c>
      <c r="D21" s="6">
        <v>3604000</v>
      </c>
      <c r="E21" s="9">
        <v>3604000</v>
      </c>
      <c r="F21" s="23">
        <f>E21/D21%</f>
        <v>100</v>
      </c>
    </row>
    <row r="22" spans="1:6" ht="46.8" x14ac:dyDescent="0.25">
      <c r="A22" s="4"/>
      <c r="B22" s="13" t="s">
        <v>73</v>
      </c>
      <c r="C22" s="11" t="s">
        <v>75</v>
      </c>
      <c r="D22" s="6">
        <v>3604000</v>
      </c>
      <c r="E22" s="6">
        <v>3604000</v>
      </c>
      <c r="F22" s="23">
        <f t="shared" ref="F22:F36" si="1">E22/D22%</f>
        <v>100</v>
      </c>
    </row>
    <row r="23" spans="1:6" ht="109.2" x14ac:dyDescent="0.25">
      <c r="A23" s="4"/>
      <c r="B23" s="13" t="s">
        <v>72</v>
      </c>
      <c r="C23" s="11" t="s">
        <v>71</v>
      </c>
      <c r="D23" s="6">
        <v>3604000</v>
      </c>
      <c r="E23" s="6">
        <v>3604000</v>
      </c>
      <c r="F23" s="23">
        <f t="shared" si="1"/>
        <v>100</v>
      </c>
    </row>
    <row r="24" spans="1:6" ht="46.8" x14ac:dyDescent="0.25">
      <c r="A24" s="4"/>
      <c r="B24" s="13" t="s">
        <v>65</v>
      </c>
      <c r="C24" s="11" t="s">
        <v>70</v>
      </c>
      <c r="D24" s="6">
        <f>D25+D27</f>
        <v>18694600</v>
      </c>
      <c r="E24" s="6">
        <f>E25+E27</f>
        <v>18694600</v>
      </c>
      <c r="F24" s="23">
        <f t="shared" si="1"/>
        <v>100</v>
      </c>
    </row>
    <row r="25" spans="1:6" ht="109.2" x14ac:dyDescent="0.25">
      <c r="A25" s="4"/>
      <c r="B25" s="13" t="s">
        <v>64</v>
      </c>
      <c r="C25" s="11" t="s">
        <v>69</v>
      </c>
      <c r="D25" s="6">
        <v>18233600</v>
      </c>
      <c r="E25" s="6">
        <v>18233600</v>
      </c>
      <c r="F25" s="23">
        <f t="shared" si="1"/>
        <v>100</v>
      </c>
    </row>
    <row r="26" spans="1:6" ht="109.2" x14ac:dyDescent="0.25">
      <c r="A26" s="4"/>
      <c r="B26" s="13" t="s">
        <v>68</v>
      </c>
      <c r="C26" s="11" t="s">
        <v>67</v>
      </c>
      <c r="D26" s="6">
        <v>18233600</v>
      </c>
      <c r="E26" s="6">
        <v>18233600</v>
      </c>
      <c r="F26" s="23">
        <f t="shared" si="1"/>
        <v>100</v>
      </c>
    </row>
    <row r="27" spans="1:6" ht="93.6" x14ac:dyDescent="0.25">
      <c r="A27" s="4"/>
      <c r="B27" s="13" t="s">
        <v>66</v>
      </c>
      <c r="C27" s="11" t="s">
        <v>117</v>
      </c>
      <c r="D27" s="6">
        <v>461000</v>
      </c>
      <c r="E27" s="8">
        <v>461000</v>
      </c>
      <c r="F27" s="23">
        <f t="shared" si="1"/>
        <v>100</v>
      </c>
    </row>
    <row r="28" spans="1:6" ht="109.2" x14ac:dyDescent="0.25">
      <c r="A28" s="4"/>
      <c r="B28" s="13" t="s">
        <v>63</v>
      </c>
      <c r="C28" s="11" t="s">
        <v>62</v>
      </c>
      <c r="D28" s="6">
        <v>461000</v>
      </c>
      <c r="E28" s="8">
        <v>461000</v>
      </c>
      <c r="F28" s="23">
        <f t="shared" si="1"/>
        <v>100</v>
      </c>
    </row>
    <row r="29" spans="1:6" ht="31.2" x14ac:dyDescent="0.25">
      <c r="A29" s="4"/>
      <c r="B29" s="13" t="s">
        <v>59</v>
      </c>
      <c r="C29" s="11" t="s">
        <v>61</v>
      </c>
      <c r="D29" s="6">
        <v>64340</v>
      </c>
      <c r="E29" s="9">
        <v>54000</v>
      </c>
      <c r="F29" s="23">
        <f t="shared" si="1"/>
        <v>83.929126515387011</v>
      </c>
    </row>
    <row r="30" spans="1:6" ht="31.2" x14ac:dyDescent="0.25">
      <c r="A30" s="4"/>
      <c r="B30" s="13" t="s">
        <v>58</v>
      </c>
      <c r="C30" s="11" t="s">
        <v>60</v>
      </c>
      <c r="D30" s="6">
        <v>64340</v>
      </c>
      <c r="E30" s="8">
        <v>54000</v>
      </c>
      <c r="F30" s="23">
        <f t="shared" si="1"/>
        <v>83.929126515387011</v>
      </c>
    </row>
    <row r="31" spans="1:6" ht="62.4" x14ac:dyDescent="0.25">
      <c r="A31" s="4"/>
      <c r="B31" s="13" t="s">
        <v>57</v>
      </c>
      <c r="C31" s="11" t="s">
        <v>56</v>
      </c>
      <c r="D31" s="8">
        <v>64340</v>
      </c>
      <c r="E31" s="8">
        <v>54000</v>
      </c>
      <c r="F31" s="23">
        <f>E31/D30%</f>
        <v>83.929126515387011</v>
      </c>
    </row>
    <row r="32" spans="1:6" ht="46.8" x14ac:dyDescent="0.25">
      <c r="A32" s="4"/>
      <c r="B32" s="13" t="s">
        <v>49</v>
      </c>
      <c r="C32" s="11" t="s">
        <v>55</v>
      </c>
      <c r="D32" s="6">
        <f>D33+D35</f>
        <v>7938409.7000000002</v>
      </c>
      <c r="E32" s="9">
        <f>E33+E35</f>
        <v>6083000</v>
      </c>
      <c r="F32" s="23">
        <f t="shared" si="1"/>
        <v>76.627438364638692</v>
      </c>
    </row>
    <row r="33" spans="1:6" ht="15.6" customHeight="1" x14ac:dyDescent="0.25">
      <c r="A33" s="4"/>
      <c r="B33" s="13" t="s">
        <v>53</v>
      </c>
      <c r="C33" s="11" t="s">
        <v>54</v>
      </c>
      <c r="D33" s="6">
        <v>7938409.7000000002</v>
      </c>
      <c r="E33" s="8">
        <f>E34</f>
        <v>5633000</v>
      </c>
      <c r="F33" s="23">
        <f t="shared" si="1"/>
        <v>70.958796697026102</v>
      </c>
    </row>
    <row r="34" spans="1:6" ht="46.8" x14ac:dyDescent="0.25">
      <c r="A34" s="4"/>
      <c r="B34" s="13" t="s">
        <v>52</v>
      </c>
      <c r="C34" s="11" t="s">
        <v>51</v>
      </c>
      <c r="D34" s="6">
        <v>7938409.7000000002</v>
      </c>
      <c r="E34" s="6">
        <v>5633000</v>
      </c>
      <c r="F34" s="23">
        <f t="shared" si="1"/>
        <v>70.958796697026102</v>
      </c>
    </row>
    <row r="35" spans="1:6" ht="15.6" customHeight="1" x14ac:dyDescent="0.25">
      <c r="A35" s="4"/>
      <c r="B35" s="13" t="s">
        <v>48</v>
      </c>
      <c r="C35" s="11" t="s">
        <v>50</v>
      </c>
      <c r="D35" s="6">
        <v>0</v>
      </c>
      <c r="E35" s="8">
        <v>450000</v>
      </c>
      <c r="F35" s="23">
        <v>0</v>
      </c>
    </row>
    <row r="36" spans="1:6" ht="31.2" x14ac:dyDescent="0.25">
      <c r="A36" s="4"/>
      <c r="B36" s="13" t="s">
        <v>47</v>
      </c>
      <c r="C36" s="11" t="s">
        <v>46</v>
      </c>
      <c r="D36" s="6">
        <v>0</v>
      </c>
      <c r="E36" s="8">
        <v>450000</v>
      </c>
      <c r="F36" s="23">
        <v>0</v>
      </c>
    </row>
    <row r="37" spans="1:6" ht="31.2" x14ac:dyDescent="0.25">
      <c r="A37" s="4"/>
      <c r="B37" s="13" t="s">
        <v>44</v>
      </c>
      <c r="C37" s="11" t="s">
        <v>45</v>
      </c>
      <c r="D37" s="6">
        <f>D38+D40</f>
        <v>1997508.51</v>
      </c>
      <c r="E37" s="6">
        <f>E38+E40</f>
        <v>2251791.14</v>
      </c>
      <c r="F37" s="23">
        <f>E37/D37%</f>
        <v>112.72998982116978</v>
      </c>
    </row>
    <row r="38" spans="1:6" ht="93.6" x14ac:dyDescent="0.3">
      <c r="A38" s="4"/>
      <c r="B38" s="24" t="s">
        <v>112</v>
      </c>
      <c r="C38" s="25" t="s">
        <v>113</v>
      </c>
      <c r="D38" s="6">
        <v>0</v>
      </c>
      <c r="E38" s="6">
        <v>0</v>
      </c>
      <c r="F38" s="23">
        <v>0</v>
      </c>
    </row>
    <row r="39" spans="1:6" ht="109.2" x14ac:dyDescent="0.3">
      <c r="A39" s="4"/>
      <c r="B39" s="24" t="s">
        <v>114</v>
      </c>
      <c r="C39" s="25" t="s">
        <v>115</v>
      </c>
      <c r="D39" s="6">
        <v>0</v>
      </c>
      <c r="E39" s="6">
        <v>0</v>
      </c>
      <c r="F39" s="23">
        <v>0</v>
      </c>
    </row>
    <row r="40" spans="1:6" ht="81" customHeight="1" x14ac:dyDescent="0.3">
      <c r="A40" s="4"/>
      <c r="B40" s="24" t="s">
        <v>179</v>
      </c>
      <c r="C40" s="25" t="s">
        <v>180</v>
      </c>
      <c r="D40" s="6">
        <v>1997508.51</v>
      </c>
      <c r="E40" s="8">
        <v>2251791.14</v>
      </c>
      <c r="F40" s="23">
        <f t="shared" ref="F38:F40" si="2">E40/D40%</f>
        <v>112.72998982116978</v>
      </c>
    </row>
    <row r="41" spans="1:6" ht="24" customHeight="1" x14ac:dyDescent="0.25">
      <c r="A41" s="4"/>
      <c r="B41" s="13" t="s">
        <v>41</v>
      </c>
      <c r="C41" s="11" t="s">
        <v>43</v>
      </c>
      <c r="D41" s="6">
        <f>D42+D43+D44</f>
        <v>494500</v>
      </c>
      <c r="E41" s="6">
        <f>E42+E43+E44</f>
        <v>1323000</v>
      </c>
      <c r="F41" s="23">
        <f>E41/D41%</f>
        <v>267.54297269969669</v>
      </c>
    </row>
    <row r="42" spans="1:6" ht="46.8" x14ac:dyDescent="0.3">
      <c r="A42" s="4"/>
      <c r="B42" s="26" t="s">
        <v>185</v>
      </c>
      <c r="C42" s="27" t="s">
        <v>181</v>
      </c>
      <c r="D42" s="6">
        <v>428000</v>
      </c>
      <c r="E42" s="8">
        <v>582400</v>
      </c>
      <c r="F42" s="23">
        <f>E42/D42%</f>
        <v>136.07476635514018</v>
      </c>
    </row>
    <row r="43" spans="1:6" ht="113.25" customHeight="1" x14ac:dyDescent="0.3">
      <c r="A43" s="4"/>
      <c r="B43" s="26" t="s">
        <v>182</v>
      </c>
      <c r="C43" s="27" t="s">
        <v>183</v>
      </c>
      <c r="D43" s="6">
        <v>41500</v>
      </c>
      <c r="E43" s="8">
        <v>220100</v>
      </c>
      <c r="F43" s="23">
        <f t="shared" ref="F43:F44" si="3">E43/D43%</f>
        <v>530.36144578313258</v>
      </c>
    </row>
    <row r="44" spans="1:6" ht="78" x14ac:dyDescent="0.3">
      <c r="A44" s="4"/>
      <c r="B44" s="26" t="s">
        <v>184</v>
      </c>
      <c r="C44" s="27" t="s">
        <v>118</v>
      </c>
      <c r="D44" s="6">
        <v>25000</v>
      </c>
      <c r="E44" s="8">
        <v>520500</v>
      </c>
      <c r="F44" s="23">
        <f t="shared" si="3"/>
        <v>2082</v>
      </c>
    </row>
    <row r="45" spans="1:6" ht="39" customHeight="1" x14ac:dyDescent="0.25">
      <c r="A45" s="4"/>
      <c r="B45" s="13" t="s">
        <v>2</v>
      </c>
      <c r="C45" s="11" t="s">
        <v>40</v>
      </c>
      <c r="D45" s="6">
        <f>D46+D104+D107+D108</f>
        <v>846681713.30000007</v>
      </c>
      <c r="E45" s="6">
        <f>E46+E104+E107+E108</f>
        <v>846525473.22000015</v>
      </c>
      <c r="F45" s="23">
        <f t="shared" ref="F45:F49" si="4">E45/D45%</f>
        <v>99.981546775187695</v>
      </c>
    </row>
    <row r="46" spans="1:6" ht="46.8" x14ac:dyDescent="0.25">
      <c r="A46" s="4"/>
      <c r="B46" s="13" t="s">
        <v>7</v>
      </c>
      <c r="C46" s="11" t="s">
        <v>39</v>
      </c>
      <c r="D46" s="6">
        <f>D47+D50+D59+D96</f>
        <v>845114827.26000011</v>
      </c>
      <c r="E46" s="6">
        <f>E47+E50+E59+E96</f>
        <v>845114827.26000011</v>
      </c>
      <c r="F46" s="23">
        <f t="shared" si="4"/>
        <v>100</v>
      </c>
    </row>
    <row r="47" spans="1:6" ht="31.2" x14ac:dyDescent="0.25">
      <c r="A47" s="4"/>
      <c r="B47" s="14" t="s">
        <v>187</v>
      </c>
      <c r="C47" s="11" t="s">
        <v>38</v>
      </c>
      <c r="D47" s="6">
        <f>D48+D49</f>
        <v>213426000</v>
      </c>
      <c r="E47" s="6">
        <f>E48+E49</f>
        <v>213426000</v>
      </c>
      <c r="F47" s="23">
        <f t="shared" si="4"/>
        <v>100</v>
      </c>
    </row>
    <row r="48" spans="1:6" ht="31.2" x14ac:dyDescent="0.25">
      <c r="A48" s="4"/>
      <c r="B48" s="14" t="s">
        <v>127</v>
      </c>
      <c r="C48" s="11" t="s">
        <v>37</v>
      </c>
      <c r="D48" s="6">
        <v>183343000</v>
      </c>
      <c r="E48" s="6">
        <v>183343000</v>
      </c>
      <c r="F48" s="23">
        <f t="shared" si="4"/>
        <v>100</v>
      </c>
    </row>
    <row r="49" spans="1:6" ht="31.2" x14ac:dyDescent="0.25">
      <c r="A49" s="4"/>
      <c r="B49" s="14" t="s">
        <v>186</v>
      </c>
      <c r="C49" s="11" t="s">
        <v>188</v>
      </c>
      <c r="D49" s="6">
        <v>30083000</v>
      </c>
      <c r="E49" s="6">
        <v>30083000</v>
      </c>
      <c r="F49" s="23">
        <f t="shared" si="4"/>
        <v>100</v>
      </c>
    </row>
    <row r="50" spans="1:6" ht="46.8" x14ac:dyDescent="0.3">
      <c r="A50" s="4"/>
      <c r="B50" s="28" t="s">
        <v>128</v>
      </c>
      <c r="C50" s="29" t="s">
        <v>110</v>
      </c>
      <c r="D50" s="6">
        <f>D51+D52+D53+D54+D55</f>
        <v>86109987.719999999</v>
      </c>
      <c r="E50" s="6">
        <f>E51+E52+E53+E54+E55</f>
        <v>86109987.719999999</v>
      </c>
      <c r="F50" s="23">
        <v>100</v>
      </c>
    </row>
    <row r="51" spans="1:6" ht="62.4" x14ac:dyDescent="0.25">
      <c r="A51" s="4"/>
      <c r="B51" s="14" t="s">
        <v>129</v>
      </c>
      <c r="C51" s="11" t="s">
        <v>36</v>
      </c>
      <c r="D51" s="6">
        <v>1645437.81</v>
      </c>
      <c r="E51" s="6">
        <v>1645437.81</v>
      </c>
      <c r="F51" s="23">
        <f t="shared" ref="F51:F96" si="5">E51/D51%</f>
        <v>100</v>
      </c>
    </row>
    <row r="52" spans="1:6" ht="78" x14ac:dyDescent="0.3">
      <c r="A52" s="4"/>
      <c r="B52" s="14" t="s">
        <v>189</v>
      </c>
      <c r="C52" s="30" t="s">
        <v>190</v>
      </c>
      <c r="D52" s="6">
        <v>7094937.5999999996</v>
      </c>
      <c r="E52" s="6">
        <v>7094937.5999999996</v>
      </c>
      <c r="F52" s="23">
        <f t="shared" si="5"/>
        <v>100.00000000000001</v>
      </c>
    </row>
    <row r="53" spans="1:6" ht="62.4" x14ac:dyDescent="0.3">
      <c r="A53" s="4"/>
      <c r="B53" s="14" t="s">
        <v>192</v>
      </c>
      <c r="C53" s="17" t="s">
        <v>191</v>
      </c>
      <c r="D53" s="6">
        <v>68292178.230000004</v>
      </c>
      <c r="E53" s="6">
        <v>68292178.230000004</v>
      </c>
      <c r="F53" s="23">
        <f t="shared" si="5"/>
        <v>100</v>
      </c>
    </row>
    <row r="54" spans="1:6" ht="62.4" x14ac:dyDescent="0.3">
      <c r="A54" s="4"/>
      <c r="B54" s="14" t="s">
        <v>193</v>
      </c>
      <c r="C54" s="17" t="s">
        <v>194</v>
      </c>
      <c r="D54" s="6">
        <v>2185000</v>
      </c>
      <c r="E54" s="6">
        <v>2185000</v>
      </c>
      <c r="F54" s="23">
        <f t="shared" si="5"/>
        <v>100</v>
      </c>
    </row>
    <row r="55" spans="1:6" ht="31.2" x14ac:dyDescent="0.25">
      <c r="A55" s="4"/>
      <c r="B55" s="14" t="s">
        <v>167</v>
      </c>
      <c r="C55" s="11" t="s">
        <v>119</v>
      </c>
      <c r="D55" s="6">
        <f>D56+D57+D58</f>
        <v>6892434.0800000001</v>
      </c>
      <c r="E55" s="6">
        <f>E56+E57+E58</f>
        <v>6892434.0800000001</v>
      </c>
      <c r="F55" s="23">
        <f t="shared" si="5"/>
        <v>100</v>
      </c>
    </row>
    <row r="56" spans="1:6" ht="46.8" x14ac:dyDescent="0.25">
      <c r="A56" s="4"/>
      <c r="B56" s="14" t="s">
        <v>130</v>
      </c>
      <c r="C56" s="11" t="s">
        <v>120</v>
      </c>
      <c r="D56" s="6">
        <v>100000</v>
      </c>
      <c r="E56" s="8">
        <v>100000</v>
      </c>
      <c r="F56" s="23">
        <f>E56/D56%</f>
        <v>100</v>
      </c>
    </row>
    <row r="57" spans="1:6" ht="46.8" x14ac:dyDescent="0.25">
      <c r="A57" s="4"/>
      <c r="B57" s="14" t="s">
        <v>131</v>
      </c>
      <c r="C57" s="11" t="s">
        <v>121</v>
      </c>
      <c r="D57" s="6">
        <v>6733844.0800000001</v>
      </c>
      <c r="E57" s="6">
        <v>6733844.0800000001</v>
      </c>
      <c r="F57" s="23">
        <f>E57/D57%</f>
        <v>100</v>
      </c>
    </row>
    <row r="58" spans="1:6" ht="62.4" x14ac:dyDescent="0.3">
      <c r="A58" s="4"/>
      <c r="B58" s="14" t="s">
        <v>195</v>
      </c>
      <c r="C58" s="17" t="s">
        <v>196</v>
      </c>
      <c r="D58" s="6">
        <v>58590</v>
      </c>
      <c r="E58" s="6">
        <v>58590</v>
      </c>
      <c r="F58" s="23">
        <f>E58/D58%</f>
        <v>100</v>
      </c>
    </row>
    <row r="59" spans="1:6" ht="46.8" x14ac:dyDescent="0.25">
      <c r="A59" s="4"/>
      <c r="B59" s="14" t="s">
        <v>213</v>
      </c>
      <c r="C59" s="11" t="s">
        <v>214</v>
      </c>
      <c r="D59" s="6">
        <v>536202604.42000002</v>
      </c>
      <c r="E59" s="6">
        <v>536202604.42000002</v>
      </c>
      <c r="F59" s="23">
        <f t="shared" ref="F59" si="6">E59/D59%</f>
        <v>100</v>
      </c>
    </row>
    <row r="60" spans="1:6" ht="46.8" x14ac:dyDescent="0.25">
      <c r="A60" s="4"/>
      <c r="B60" s="14" t="s">
        <v>132</v>
      </c>
      <c r="C60" s="11" t="s">
        <v>122</v>
      </c>
      <c r="D60" s="9">
        <v>291653434.31</v>
      </c>
      <c r="E60" s="9">
        <v>291653434.31</v>
      </c>
      <c r="F60" s="23">
        <f>E60/D60%</f>
        <v>100</v>
      </c>
    </row>
    <row r="61" spans="1:6" ht="78" x14ac:dyDescent="0.25">
      <c r="A61" s="4"/>
      <c r="B61" s="14" t="s">
        <v>133</v>
      </c>
      <c r="C61" s="11" t="s">
        <v>35</v>
      </c>
      <c r="D61" s="6">
        <v>334045.68</v>
      </c>
      <c r="E61" s="6">
        <v>334045.68</v>
      </c>
      <c r="F61" s="23">
        <v>100</v>
      </c>
    </row>
    <row r="62" spans="1:6" ht="62.4" x14ac:dyDescent="0.25">
      <c r="A62" s="4"/>
      <c r="B62" s="14" t="s">
        <v>134</v>
      </c>
      <c r="C62" s="11" t="s">
        <v>34</v>
      </c>
      <c r="D62" s="6">
        <v>1647663.76</v>
      </c>
      <c r="E62" s="6">
        <v>1647663.76</v>
      </c>
      <c r="F62" s="23">
        <f t="shared" si="5"/>
        <v>99.999999999999986</v>
      </c>
    </row>
    <row r="63" spans="1:6" ht="93.6" x14ac:dyDescent="0.25">
      <c r="A63" s="4"/>
      <c r="B63" s="14" t="s">
        <v>135</v>
      </c>
      <c r="C63" s="11" t="s">
        <v>33</v>
      </c>
      <c r="D63" s="6">
        <v>166649.81</v>
      </c>
      <c r="E63" s="8">
        <v>166649.81</v>
      </c>
      <c r="F63" s="23">
        <f t="shared" si="5"/>
        <v>100</v>
      </c>
    </row>
    <row r="64" spans="1:6" ht="78" x14ac:dyDescent="0.25">
      <c r="A64" s="4"/>
      <c r="B64" s="14" t="s">
        <v>136</v>
      </c>
      <c r="C64" s="11" t="s">
        <v>123</v>
      </c>
      <c r="D64" s="6">
        <v>2158765.19</v>
      </c>
      <c r="E64" s="8">
        <v>2158765.19</v>
      </c>
      <c r="F64" s="23">
        <f>E64/D64%</f>
        <v>100</v>
      </c>
    </row>
    <row r="65" spans="1:6" ht="93.6" x14ac:dyDescent="0.25">
      <c r="A65" s="4"/>
      <c r="B65" s="14" t="s">
        <v>137</v>
      </c>
      <c r="C65" s="11" t="s">
        <v>32</v>
      </c>
      <c r="D65" s="6">
        <v>1613953.56</v>
      </c>
      <c r="E65" s="6">
        <v>1613953.56</v>
      </c>
      <c r="F65" s="23">
        <f t="shared" si="5"/>
        <v>100</v>
      </c>
    </row>
    <row r="66" spans="1:6" ht="78" x14ac:dyDescent="0.25">
      <c r="A66" s="4"/>
      <c r="B66" s="14" t="s">
        <v>138</v>
      </c>
      <c r="C66" s="11" t="s">
        <v>124</v>
      </c>
      <c r="D66" s="6">
        <v>18127128.600000001</v>
      </c>
      <c r="E66" s="6">
        <v>18127128.600000001</v>
      </c>
      <c r="F66" s="23">
        <f t="shared" si="5"/>
        <v>100</v>
      </c>
    </row>
    <row r="67" spans="1:6" ht="62.4" x14ac:dyDescent="0.25">
      <c r="A67" s="4"/>
      <c r="B67" s="14" t="s">
        <v>139</v>
      </c>
      <c r="C67" s="11" t="s">
        <v>140</v>
      </c>
      <c r="D67" s="6">
        <v>79579.839999999997</v>
      </c>
      <c r="E67" s="6">
        <v>79579.839999999997</v>
      </c>
      <c r="F67" s="23">
        <f>E67/D67%</f>
        <v>100</v>
      </c>
    </row>
    <row r="68" spans="1:6" ht="140.4" x14ac:dyDescent="0.25">
      <c r="A68" s="4"/>
      <c r="B68" s="14" t="s">
        <v>141</v>
      </c>
      <c r="C68" s="11" t="s">
        <v>31</v>
      </c>
      <c r="D68" s="6">
        <v>645741.38</v>
      </c>
      <c r="E68" s="6">
        <v>645741.38</v>
      </c>
      <c r="F68" s="23">
        <f t="shared" si="5"/>
        <v>100</v>
      </c>
    </row>
    <row r="69" spans="1:6" ht="93.6" x14ac:dyDescent="0.25">
      <c r="A69" s="4"/>
      <c r="B69" s="14" t="s">
        <v>142</v>
      </c>
      <c r="C69" s="11" t="s">
        <v>30</v>
      </c>
      <c r="D69" s="6">
        <v>22957.79</v>
      </c>
      <c r="E69" s="6">
        <v>22957.79</v>
      </c>
      <c r="F69" s="23">
        <f t="shared" si="5"/>
        <v>100</v>
      </c>
    </row>
    <row r="70" spans="1:6" ht="62.4" x14ac:dyDescent="0.25">
      <c r="A70" s="4"/>
      <c r="B70" s="14" t="s">
        <v>143</v>
      </c>
      <c r="C70" s="11" t="s">
        <v>29</v>
      </c>
      <c r="D70" s="6">
        <v>29358836.699999999</v>
      </c>
      <c r="E70" s="6">
        <v>29358836.699999999</v>
      </c>
      <c r="F70" s="23">
        <f t="shared" si="5"/>
        <v>100.00000000000001</v>
      </c>
    </row>
    <row r="71" spans="1:6" ht="124.8" x14ac:dyDescent="0.25">
      <c r="A71" s="4"/>
      <c r="B71" s="14" t="s">
        <v>144</v>
      </c>
      <c r="C71" s="11" t="s">
        <v>28</v>
      </c>
      <c r="D71" s="6">
        <v>19416132.75</v>
      </c>
      <c r="E71" s="6">
        <v>19416132.75</v>
      </c>
      <c r="F71" s="23">
        <f t="shared" si="5"/>
        <v>99.999999999999986</v>
      </c>
    </row>
    <row r="72" spans="1:6" ht="78" x14ac:dyDescent="0.25">
      <c r="A72" s="4"/>
      <c r="B72" s="14" t="s">
        <v>145</v>
      </c>
      <c r="C72" s="11" t="s">
        <v>27</v>
      </c>
      <c r="D72" s="6">
        <v>14032016.140000001</v>
      </c>
      <c r="E72" s="8">
        <v>12109450</v>
      </c>
      <c r="F72" s="23">
        <f t="shared" si="5"/>
        <v>86.298717726531919</v>
      </c>
    </row>
    <row r="73" spans="1:6" ht="140.4" x14ac:dyDescent="0.25">
      <c r="A73" s="4"/>
      <c r="B73" s="14" t="s">
        <v>146</v>
      </c>
      <c r="C73" s="11" t="s">
        <v>26</v>
      </c>
      <c r="D73" s="6">
        <v>27000</v>
      </c>
      <c r="E73" s="8">
        <v>27000</v>
      </c>
      <c r="F73" s="23">
        <f t="shared" si="5"/>
        <v>100</v>
      </c>
    </row>
    <row r="74" spans="1:6" ht="156" x14ac:dyDescent="0.25">
      <c r="A74" s="4"/>
      <c r="B74" s="14" t="s">
        <v>147</v>
      </c>
      <c r="C74" s="11" t="s">
        <v>25</v>
      </c>
      <c r="D74" s="6">
        <v>51379338.079999998</v>
      </c>
      <c r="E74" s="6">
        <v>51379338.079999998</v>
      </c>
      <c r="F74" s="23">
        <f t="shared" si="5"/>
        <v>100</v>
      </c>
    </row>
    <row r="75" spans="1:6" ht="187.2" x14ac:dyDescent="0.25">
      <c r="A75" s="4"/>
      <c r="B75" s="14" t="s">
        <v>148</v>
      </c>
      <c r="C75" s="11" t="s">
        <v>108</v>
      </c>
      <c r="D75" s="6">
        <v>136294931.55000001</v>
      </c>
      <c r="E75" s="6">
        <v>136294931.55000001</v>
      </c>
      <c r="F75" s="23">
        <f t="shared" si="5"/>
        <v>100</v>
      </c>
    </row>
    <row r="76" spans="1:6" ht="78" x14ac:dyDescent="0.25">
      <c r="A76" s="4"/>
      <c r="B76" s="14" t="s">
        <v>168</v>
      </c>
      <c r="C76" s="11" t="s">
        <v>24</v>
      </c>
      <c r="D76" s="6">
        <v>390462</v>
      </c>
      <c r="E76" s="6">
        <v>390462</v>
      </c>
      <c r="F76" s="23">
        <v>100</v>
      </c>
    </row>
    <row r="77" spans="1:6" ht="140.4" x14ac:dyDescent="0.25">
      <c r="A77" s="4"/>
      <c r="B77" s="14" t="s">
        <v>149</v>
      </c>
      <c r="C77" s="11" t="s">
        <v>23</v>
      </c>
      <c r="D77" s="6">
        <v>934177.4</v>
      </c>
      <c r="E77" s="8">
        <v>934177.4</v>
      </c>
      <c r="F77" s="23">
        <f t="shared" si="5"/>
        <v>100.00000000000001</v>
      </c>
    </row>
    <row r="78" spans="1:6" ht="78" x14ac:dyDescent="0.25">
      <c r="A78" s="4"/>
      <c r="B78" s="14" t="s">
        <v>150</v>
      </c>
      <c r="C78" s="11" t="s">
        <v>125</v>
      </c>
      <c r="D78" s="6">
        <v>634203.63</v>
      </c>
      <c r="E78" s="6">
        <v>634203.63</v>
      </c>
      <c r="F78" s="23">
        <f t="shared" si="5"/>
        <v>100</v>
      </c>
    </row>
    <row r="79" spans="1:6" ht="156" x14ac:dyDescent="0.25">
      <c r="A79" s="4"/>
      <c r="B79" s="14" t="s">
        <v>151</v>
      </c>
      <c r="C79" s="11" t="s">
        <v>126</v>
      </c>
      <c r="D79" s="6">
        <v>10068889.800000001</v>
      </c>
      <c r="E79" s="6">
        <v>10068889.800000001</v>
      </c>
      <c r="F79" s="23">
        <f t="shared" si="5"/>
        <v>100</v>
      </c>
    </row>
    <row r="80" spans="1:6" ht="128.25" customHeight="1" x14ac:dyDescent="0.25">
      <c r="A80" s="4"/>
      <c r="B80" s="14" t="s">
        <v>151</v>
      </c>
      <c r="C80" s="11" t="s">
        <v>197</v>
      </c>
      <c r="D80" s="6">
        <v>211520</v>
      </c>
      <c r="E80" s="6">
        <v>211520</v>
      </c>
      <c r="F80" s="23">
        <f t="shared" si="5"/>
        <v>100.00000000000001</v>
      </c>
    </row>
    <row r="81" spans="1:6" ht="93.6" x14ac:dyDescent="0.3">
      <c r="A81" s="4"/>
      <c r="B81" s="14" t="s">
        <v>152</v>
      </c>
      <c r="C81" s="17" t="s">
        <v>198</v>
      </c>
      <c r="D81" s="6">
        <v>4109440.65</v>
      </c>
      <c r="E81" s="6">
        <v>4109440.65</v>
      </c>
      <c r="F81" s="23">
        <f>E81/D81%</f>
        <v>100</v>
      </c>
    </row>
    <row r="82" spans="1:6" ht="78" x14ac:dyDescent="0.25">
      <c r="A82" s="4"/>
      <c r="B82" s="14" t="s">
        <v>153</v>
      </c>
      <c r="C82" s="11" t="s">
        <v>22</v>
      </c>
      <c r="D82" s="6">
        <v>26859312.449999999</v>
      </c>
      <c r="E82" s="6">
        <v>26859312.449999999</v>
      </c>
      <c r="F82" s="23">
        <f>E82/D82%</f>
        <v>100</v>
      </c>
    </row>
    <row r="83" spans="1:6" ht="78" x14ac:dyDescent="0.25">
      <c r="A83" s="4"/>
      <c r="B83" s="14" t="s">
        <v>154</v>
      </c>
      <c r="C83" s="11" t="s">
        <v>21</v>
      </c>
      <c r="D83" s="6">
        <v>22200</v>
      </c>
      <c r="E83" s="6">
        <v>22200</v>
      </c>
      <c r="F83" s="23">
        <f t="shared" si="5"/>
        <v>100</v>
      </c>
    </row>
    <row r="84" spans="1:6" ht="93.6" x14ac:dyDescent="0.25">
      <c r="A84" s="4"/>
      <c r="B84" s="14" t="s">
        <v>155</v>
      </c>
      <c r="C84" s="11" t="s">
        <v>20</v>
      </c>
      <c r="D84" s="6">
        <v>2067543.83</v>
      </c>
      <c r="E84" s="6">
        <v>2067543.83</v>
      </c>
      <c r="F84" s="23">
        <f t="shared" si="5"/>
        <v>100</v>
      </c>
    </row>
    <row r="85" spans="1:6" ht="46.8" x14ac:dyDescent="0.25">
      <c r="A85" s="4"/>
      <c r="B85" s="14" t="s">
        <v>156</v>
      </c>
      <c r="C85" s="11" t="s">
        <v>19</v>
      </c>
      <c r="D85" s="6">
        <v>28745848.57</v>
      </c>
      <c r="E85" s="6">
        <v>28745848.57</v>
      </c>
      <c r="F85" s="23">
        <f t="shared" si="5"/>
        <v>100</v>
      </c>
    </row>
    <row r="86" spans="1:6" ht="78" x14ac:dyDescent="0.25">
      <c r="A86" s="4"/>
      <c r="B86" s="14" t="s">
        <v>157</v>
      </c>
      <c r="C86" s="11" t="s">
        <v>18</v>
      </c>
      <c r="D86" s="6">
        <v>4081.44</v>
      </c>
      <c r="E86" s="6">
        <v>4081.44</v>
      </c>
      <c r="F86" s="23">
        <f t="shared" si="5"/>
        <v>100</v>
      </c>
    </row>
    <row r="87" spans="1:6" ht="51.75" customHeight="1" x14ac:dyDescent="0.25">
      <c r="A87" s="4"/>
      <c r="B87" s="14" t="s">
        <v>201</v>
      </c>
      <c r="C87" s="11" t="s">
        <v>202</v>
      </c>
      <c r="D87" s="6">
        <v>66284153</v>
      </c>
      <c r="E87" s="6">
        <v>66284153</v>
      </c>
      <c r="F87" s="23">
        <f t="shared" si="5"/>
        <v>100</v>
      </c>
    </row>
    <row r="88" spans="1:6" ht="124.8" x14ac:dyDescent="0.25">
      <c r="A88" s="4"/>
      <c r="B88" s="14" t="s">
        <v>158</v>
      </c>
      <c r="C88" s="11" t="s">
        <v>17</v>
      </c>
      <c r="D88" s="6">
        <v>38371989.479999997</v>
      </c>
      <c r="E88" s="6">
        <v>38371989.479999997</v>
      </c>
      <c r="F88" s="23">
        <v>100</v>
      </c>
    </row>
    <row r="89" spans="1:6" ht="62.4" x14ac:dyDescent="0.25">
      <c r="A89" s="4"/>
      <c r="B89" s="14" t="s">
        <v>159</v>
      </c>
      <c r="C89" s="11" t="s">
        <v>16</v>
      </c>
      <c r="D89" s="6">
        <v>34406.65</v>
      </c>
      <c r="E89" s="6">
        <v>34406.65</v>
      </c>
      <c r="F89" s="23">
        <f>E89/D89%</f>
        <v>100</v>
      </c>
    </row>
    <row r="90" spans="1:6" ht="51.75" customHeight="1" x14ac:dyDescent="0.25">
      <c r="A90" s="4"/>
      <c r="B90" s="14" t="s">
        <v>203</v>
      </c>
      <c r="C90" s="11" t="s">
        <v>204</v>
      </c>
      <c r="D90" s="6">
        <v>522540</v>
      </c>
      <c r="E90" s="6">
        <v>522540</v>
      </c>
      <c r="F90" s="23">
        <f t="shared" si="5"/>
        <v>100</v>
      </c>
    </row>
    <row r="91" spans="1:6" ht="51.75" customHeight="1" x14ac:dyDescent="0.25">
      <c r="A91" s="4"/>
      <c r="B91" s="14" t="s">
        <v>205</v>
      </c>
      <c r="C91" s="11" t="s">
        <v>206</v>
      </c>
      <c r="D91" s="6">
        <v>339136.13</v>
      </c>
      <c r="E91" s="6">
        <v>339136.13</v>
      </c>
      <c r="F91" s="23">
        <f t="shared" si="5"/>
        <v>100</v>
      </c>
    </row>
    <row r="92" spans="1:6" ht="55.5" customHeight="1" x14ac:dyDescent="0.25">
      <c r="A92" s="4"/>
      <c r="B92" s="14" t="s">
        <v>199</v>
      </c>
      <c r="C92" s="11" t="s">
        <v>200</v>
      </c>
      <c r="D92" s="6">
        <v>16431683.65</v>
      </c>
      <c r="E92" s="6">
        <v>16431683.65</v>
      </c>
      <c r="F92" s="23">
        <f t="shared" si="5"/>
        <v>100</v>
      </c>
    </row>
    <row r="93" spans="1:6" ht="62.4" x14ac:dyDescent="0.25">
      <c r="A93" s="4"/>
      <c r="B93" s="14" t="s">
        <v>169</v>
      </c>
      <c r="C93" s="11" t="s">
        <v>15</v>
      </c>
      <c r="D93" s="6">
        <f>D94+D95</f>
        <v>64866274.910000004</v>
      </c>
      <c r="E93" s="8">
        <f>E94+E95</f>
        <v>64866274.910000004</v>
      </c>
      <c r="F93" s="23">
        <f t="shared" si="5"/>
        <v>100</v>
      </c>
    </row>
    <row r="94" spans="1:6" ht="62.4" x14ac:dyDescent="0.25">
      <c r="A94" s="4"/>
      <c r="B94" s="14" t="s">
        <v>160</v>
      </c>
      <c r="C94" s="11" t="s">
        <v>14</v>
      </c>
      <c r="D94" s="6">
        <v>57858183.710000001</v>
      </c>
      <c r="E94" s="6">
        <v>57858183.710000001</v>
      </c>
      <c r="F94" s="23">
        <f t="shared" si="5"/>
        <v>100</v>
      </c>
    </row>
    <row r="95" spans="1:6" ht="62.4" x14ac:dyDescent="0.25">
      <c r="A95" s="4"/>
      <c r="B95" s="14" t="s">
        <v>161</v>
      </c>
      <c r="C95" s="11" t="s">
        <v>13</v>
      </c>
      <c r="D95" s="6">
        <v>7008091.2000000002</v>
      </c>
      <c r="E95" s="6">
        <v>7008091.2000000002</v>
      </c>
      <c r="F95" s="23">
        <f t="shared" si="5"/>
        <v>100.00000000000001</v>
      </c>
    </row>
    <row r="96" spans="1:6" ht="15.6" x14ac:dyDescent="0.3">
      <c r="A96" s="4"/>
      <c r="B96" s="28" t="s">
        <v>162</v>
      </c>
      <c r="C96" s="31" t="s">
        <v>12</v>
      </c>
      <c r="D96" s="32">
        <f>D97+D99+D100</f>
        <v>9376235.120000001</v>
      </c>
      <c r="E96" s="32">
        <f>E97+E99+E100</f>
        <v>9376235.120000001</v>
      </c>
      <c r="F96" s="23">
        <f t="shared" si="5"/>
        <v>100</v>
      </c>
    </row>
    <row r="97" spans="1:6" ht="78" x14ac:dyDescent="0.3">
      <c r="A97" s="4"/>
      <c r="B97" s="33" t="s">
        <v>170</v>
      </c>
      <c r="C97" s="27" t="s">
        <v>116</v>
      </c>
      <c r="D97" s="6">
        <v>519600</v>
      </c>
      <c r="E97" s="6">
        <v>519600</v>
      </c>
      <c r="F97" s="23">
        <f t="shared" ref="F97:F109" si="7">E97/D97%</f>
        <v>100</v>
      </c>
    </row>
    <row r="98" spans="1:6" ht="78" x14ac:dyDescent="0.25">
      <c r="A98" s="4"/>
      <c r="B98" s="14" t="s">
        <v>163</v>
      </c>
      <c r="C98" s="11" t="s">
        <v>11</v>
      </c>
      <c r="D98" s="6">
        <v>519600</v>
      </c>
      <c r="E98" s="6">
        <v>519600</v>
      </c>
      <c r="F98" s="23">
        <f t="shared" si="7"/>
        <v>100</v>
      </c>
    </row>
    <row r="99" spans="1:6" ht="51.75" customHeight="1" x14ac:dyDescent="0.25">
      <c r="A99" s="4"/>
      <c r="B99" s="14" t="s">
        <v>207</v>
      </c>
      <c r="C99" s="11" t="s">
        <v>208</v>
      </c>
      <c r="D99" s="6">
        <v>5338200</v>
      </c>
      <c r="E99" s="6">
        <v>5338200</v>
      </c>
      <c r="F99" s="23">
        <f t="shared" si="7"/>
        <v>100</v>
      </c>
    </row>
    <row r="100" spans="1:6" ht="31.2" x14ac:dyDescent="0.25">
      <c r="A100" s="4"/>
      <c r="B100" s="14" t="s">
        <v>171</v>
      </c>
      <c r="C100" s="11" t="s">
        <v>10</v>
      </c>
      <c r="D100" s="6">
        <f>D101+D102+D103</f>
        <v>3518435.12</v>
      </c>
      <c r="E100" s="6">
        <f>E101+E102+E103</f>
        <v>3518435.12</v>
      </c>
      <c r="F100" s="23">
        <f t="shared" si="7"/>
        <v>99.999999999999986</v>
      </c>
    </row>
    <row r="101" spans="1:6" ht="46.8" x14ac:dyDescent="0.25">
      <c r="A101" s="4"/>
      <c r="B101" s="14" t="s">
        <v>164</v>
      </c>
      <c r="C101" s="11" t="s">
        <v>9</v>
      </c>
      <c r="D101" s="6">
        <v>313013</v>
      </c>
      <c r="E101" s="6">
        <v>313013</v>
      </c>
      <c r="F101" s="23">
        <f t="shared" si="7"/>
        <v>100</v>
      </c>
    </row>
    <row r="102" spans="1:6" ht="62.4" x14ac:dyDescent="0.25">
      <c r="A102" s="4"/>
      <c r="B102" s="14" t="s">
        <v>165</v>
      </c>
      <c r="C102" s="11" t="s">
        <v>8</v>
      </c>
      <c r="D102" s="6">
        <v>1251162.1200000001</v>
      </c>
      <c r="E102" s="6">
        <v>1251162.1200000001</v>
      </c>
      <c r="F102" s="23">
        <f t="shared" si="7"/>
        <v>100</v>
      </c>
    </row>
    <row r="103" spans="1:6" ht="70.5" customHeight="1" x14ac:dyDescent="0.25">
      <c r="A103" s="4"/>
      <c r="B103" s="14" t="s">
        <v>209</v>
      </c>
      <c r="C103" s="11" t="s">
        <v>210</v>
      </c>
      <c r="D103" s="6">
        <v>1954260</v>
      </c>
      <c r="E103" s="6">
        <v>1954260</v>
      </c>
      <c r="F103" s="23">
        <f t="shared" si="7"/>
        <v>100.00000000000001</v>
      </c>
    </row>
    <row r="104" spans="1:6" ht="15.6" customHeight="1" x14ac:dyDescent="0.25">
      <c r="A104" s="4"/>
      <c r="B104" s="14" t="s">
        <v>172</v>
      </c>
      <c r="C104" s="10" t="s">
        <v>6</v>
      </c>
      <c r="D104" s="6">
        <f>D106</f>
        <v>3326400</v>
      </c>
      <c r="E104" s="6">
        <f>E106</f>
        <v>3326400</v>
      </c>
      <c r="F104" s="23">
        <f t="shared" si="7"/>
        <v>100</v>
      </c>
    </row>
    <row r="105" spans="1:6" ht="31.2" x14ac:dyDescent="0.25">
      <c r="A105" s="4"/>
      <c r="B105" s="14" t="s">
        <v>173</v>
      </c>
      <c r="C105" s="11" t="s">
        <v>5</v>
      </c>
      <c r="D105" s="6">
        <v>3326400</v>
      </c>
      <c r="E105" s="6">
        <v>3326400</v>
      </c>
      <c r="F105" s="23">
        <f t="shared" si="7"/>
        <v>100</v>
      </c>
    </row>
    <row r="106" spans="1:6" ht="46.8" x14ac:dyDescent="0.25">
      <c r="A106" s="4"/>
      <c r="B106" s="14" t="s">
        <v>166</v>
      </c>
      <c r="C106" s="11" t="s">
        <v>4</v>
      </c>
      <c r="D106" s="6">
        <v>3326400</v>
      </c>
      <c r="E106" s="6">
        <v>3326400</v>
      </c>
      <c r="F106" s="23">
        <f t="shared" si="7"/>
        <v>100</v>
      </c>
    </row>
    <row r="107" spans="1:6" ht="62.4" x14ac:dyDescent="0.25">
      <c r="A107" s="4"/>
      <c r="B107" s="14" t="s">
        <v>211</v>
      </c>
      <c r="C107" s="11" t="s">
        <v>3</v>
      </c>
      <c r="D107" s="6">
        <v>0</v>
      </c>
      <c r="E107" s="8">
        <v>12715</v>
      </c>
      <c r="F107" s="23">
        <v>0</v>
      </c>
    </row>
    <row r="108" spans="1:6" ht="62.4" x14ac:dyDescent="0.3">
      <c r="A108" s="4"/>
      <c r="B108" s="14" t="s">
        <v>1</v>
      </c>
      <c r="C108" s="17" t="s">
        <v>212</v>
      </c>
      <c r="D108" s="6">
        <v>-1759513.96</v>
      </c>
      <c r="E108" s="6">
        <v>-1928469.04</v>
      </c>
      <c r="F108" s="23">
        <f t="shared" si="7"/>
        <v>109.60237223693299</v>
      </c>
    </row>
    <row r="109" spans="1:6" ht="31.2" x14ac:dyDescent="0.3">
      <c r="A109" s="19"/>
      <c r="B109" s="15" t="s">
        <v>0</v>
      </c>
      <c r="C109" s="1" t="s">
        <v>111</v>
      </c>
      <c r="D109" s="6">
        <f>D7+D45</f>
        <v>1027559496.0400001</v>
      </c>
      <c r="E109" s="6">
        <f>E7+E45</f>
        <v>1034146798.8900001</v>
      </c>
      <c r="F109" s="23">
        <f t="shared" si="7"/>
        <v>100.64106291415594</v>
      </c>
    </row>
    <row r="110" spans="1:6" ht="15" x14ac:dyDescent="0.25">
      <c r="A110" s="19"/>
      <c r="B110" s="34"/>
      <c r="C110" s="34"/>
      <c r="D110" s="35"/>
      <c r="E110" s="35"/>
      <c r="F110" s="34"/>
    </row>
    <row r="111" spans="1:6" ht="15" x14ac:dyDescent="0.25">
      <c r="A111" s="19"/>
      <c r="B111" s="5"/>
      <c r="C111" s="34"/>
      <c r="D111" s="35"/>
      <c r="E111" s="35"/>
      <c r="F111" s="34"/>
    </row>
    <row r="112" spans="1:6" ht="15" x14ac:dyDescent="0.25">
      <c r="A112" s="19"/>
      <c r="B112" s="5"/>
      <c r="C112" s="34"/>
      <c r="D112" s="35"/>
      <c r="E112" s="35"/>
      <c r="F112" s="34"/>
    </row>
    <row r="113" spans="2:6" ht="18" x14ac:dyDescent="0.35">
      <c r="B113" s="40"/>
      <c r="C113" s="40"/>
      <c r="D113" s="36"/>
      <c r="E113" s="36"/>
      <c r="F113" s="37"/>
    </row>
    <row r="114" spans="2:6" ht="18" x14ac:dyDescent="0.35">
      <c r="B114" s="40" t="s">
        <v>215</v>
      </c>
      <c r="C114" s="40"/>
      <c r="D114" s="36"/>
      <c r="E114" s="36"/>
      <c r="F114" s="37"/>
    </row>
    <row r="115" spans="2:6" ht="18" x14ac:dyDescent="0.35">
      <c r="B115" s="40" t="s">
        <v>174</v>
      </c>
      <c r="C115" s="40"/>
      <c r="D115" s="36"/>
      <c r="E115" s="36"/>
      <c r="F115" s="37"/>
    </row>
    <row r="116" spans="2:6" ht="18" x14ac:dyDescent="0.35">
      <c r="B116" s="40" t="s">
        <v>175</v>
      </c>
      <c r="C116" s="40"/>
      <c r="D116" s="36"/>
      <c r="E116" s="36"/>
      <c r="F116" s="37"/>
    </row>
    <row r="117" spans="2:6" ht="18" x14ac:dyDescent="0.35">
      <c r="B117" s="37" t="s">
        <v>176</v>
      </c>
      <c r="C117" s="37"/>
      <c r="D117" s="36"/>
      <c r="E117" s="38" t="s">
        <v>216</v>
      </c>
      <c r="F117" s="39"/>
    </row>
  </sheetData>
  <autoFilter ref="B5:F109"/>
  <mergeCells count="8">
    <mergeCell ref="E117:F117"/>
    <mergeCell ref="B116:C116"/>
    <mergeCell ref="B1:F1"/>
    <mergeCell ref="B2:F2"/>
    <mergeCell ref="B3:F3"/>
    <mergeCell ref="B113:C113"/>
    <mergeCell ref="B114:C114"/>
    <mergeCell ref="B115:C115"/>
  </mergeCells>
  <pageMargins left="0.39370078740157483" right="0.39370078740157483" top="0.78740157480314965" bottom="0.39370078740157483" header="0.39370078740157483" footer="0.39370078740157483"/>
  <pageSetup scale="74" fitToHeight="0" orientation="portrait" r:id="rId1"/>
  <headerFooter alignWithMargins="0"/>
  <rowBreaks count="2" manualBreakCount="2">
    <brk id="44" max="24" man="1"/>
    <brk id="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Q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План доходов_11</vt:lpstr>
      <vt:lpstr>Лист1</vt:lpstr>
      <vt:lpstr>'План доходов_11'!Заголовки_для_печати</vt:lpstr>
      <vt:lpstr>'План доходов_11'!Область_печати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GrPaNV</dc:creator>
  <cp:lastModifiedBy>Grpavv</cp:lastModifiedBy>
  <cp:lastPrinted>2020-11-13T13:15:35Z</cp:lastPrinted>
  <dcterms:created xsi:type="dcterms:W3CDTF">2018-09-24T12:12:02Z</dcterms:created>
  <dcterms:modified xsi:type="dcterms:W3CDTF">2020-11-13T13:25:20Z</dcterms:modified>
</cp:coreProperties>
</file>