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тыс. рублей" sheetId="6" r:id="rId1"/>
  </sheets>
  <definedNames>
    <definedName name="__bookmark_11">#REF!</definedName>
    <definedName name="__bookmark_15">#REF!</definedName>
    <definedName name="__bookmark_17">#REF!</definedName>
    <definedName name="__bookmark_2">#REF!</definedName>
    <definedName name="__bookmark_29">#REF!</definedName>
    <definedName name="__bookmark_5">#REF!</definedName>
    <definedName name="_xlnm._FilterDatabase" localSheetId="0" hidden="1">'тыс. рублей'!$A$5:$J$5</definedName>
  </definedNames>
  <calcPr calcId="145621" iterate="1"/>
</workbook>
</file>

<file path=xl/calcChain.xml><?xml version="1.0" encoding="utf-8"?>
<calcChain xmlns="http://schemas.openxmlformats.org/spreadsheetml/2006/main">
  <c r="I39" i="6" l="1"/>
  <c r="I37" i="6"/>
  <c r="I36" i="6"/>
  <c r="I35" i="6"/>
  <c r="I33" i="6"/>
  <c r="I32" i="6"/>
  <c r="I30" i="6"/>
  <c r="I29" i="6"/>
  <c r="I28" i="6"/>
  <c r="I27" i="6"/>
  <c r="I26" i="6"/>
  <c r="I24" i="6"/>
  <c r="I21" i="6"/>
  <c r="I19" i="6"/>
  <c r="I17" i="6"/>
  <c r="I15" i="6"/>
  <c r="I13" i="6"/>
  <c r="I11" i="6"/>
  <c r="I9" i="6"/>
  <c r="I8" i="6"/>
  <c r="I7" i="6"/>
  <c r="E40" i="6" l="1"/>
  <c r="D40" i="6"/>
  <c r="G38" i="6"/>
  <c r="I38" i="6" s="1"/>
  <c r="E38" i="6"/>
  <c r="F38" i="6" s="1"/>
  <c r="D38" i="6"/>
  <c r="G34" i="6"/>
  <c r="I34" i="6" s="1"/>
  <c r="E34" i="6"/>
  <c r="D34" i="6"/>
  <c r="G31" i="6"/>
  <c r="E31" i="6"/>
  <c r="D31" i="6"/>
  <c r="G25" i="6"/>
  <c r="E25" i="6"/>
  <c r="D25" i="6"/>
  <c r="G23" i="6"/>
  <c r="I23" i="6" s="1"/>
  <c r="E23" i="6"/>
  <c r="D23" i="6"/>
  <c r="G18" i="6"/>
  <c r="E18" i="6"/>
  <c r="D18" i="6"/>
  <c r="G16" i="6"/>
  <c r="E16" i="6"/>
  <c r="D16" i="6"/>
  <c r="G14" i="6"/>
  <c r="I14" i="6" s="1"/>
  <c r="E14" i="6"/>
  <c r="D14" i="6"/>
  <c r="F39" i="6"/>
  <c r="F37" i="6"/>
  <c r="F36" i="6"/>
  <c r="F35" i="6"/>
  <c r="F33" i="6"/>
  <c r="F32" i="6"/>
  <c r="F30" i="6"/>
  <c r="F29" i="6"/>
  <c r="F28" i="6"/>
  <c r="F27" i="6"/>
  <c r="F26" i="6"/>
  <c r="F25" i="6"/>
  <c r="F24" i="6"/>
  <c r="F22" i="6"/>
  <c r="F21" i="6"/>
  <c r="F20" i="6"/>
  <c r="F19" i="6"/>
  <c r="F17" i="6"/>
  <c r="F15" i="6"/>
  <c r="F13" i="6"/>
  <c r="F12" i="6"/>
  <c r="F11" i="6"/>
  <c r="F10" i="6"/>
  <c r="F9" i="6"/>
  <c r="F8" i="6"/>
  <c r="F7" i="6"/>
  <c r="F6" i="6"/>
  <c r="H39" i="6"/>
  <c r="H37" i="6"/>
  <c r="H36" i="6"/>
  <c r="H35" i="6"/>
  <c r="H34" i="6"/>
  <c r="H33" i="6"/>
  <c r="H32" i="6"/>
  <c r="H30" i="6"/>
  <c r="H29" i="6"/>
  <c r="H28" i="6"/>
  <c r="H27" i="6"/>
  <c r="H26" i="6"/>
  <c r="H24" i="6"/>
  <c r="H23" i="6"/>
  <c r="H22" i="6"/>
  <c r="H21" i="6"/>
  <c r="H20" i="6"/>
  <c r="H19" i="6"/>
  <c r="H17" i="6"/>
  <c r="H15" i="6"/>
  <c r="H13" i="6"/>
  <c r="H12" i="6"/>
  <c r="H11" i="6"/>
  <c r="H10" i="6"/>
  <c r="H9" i="6"/>
  <c r="H8" i="6"/>
  <c r="H7" i="6"/>
  <c r="H38" i="6" l="1"/>
  <c r="H31" i="6"/>
  <c r="I31" i="6"/>
  <c r="H25" i="6"/>
  <c r="I25" i="6"/>
  <c r="H18" i="6"/>
  <c r="I18" i="6"/>
  <c r="H16" i="6"/>
  <c r="I16" i="6"/>
  <c r="H14" i="6"/>
  <c r="F40" i="6"/>
  <c r="F34" i="6"/>
  <c r="F31" i="6"/>
  <c r="F23" i="6"/>
  <c r="F18" i="6"/>
  <c r="F16" i="6"/>
  <c r="F14" i="6"/>
  <c r="G6" i="6"/>
  <c r="E6" i="6"/>
  <c r="D6" i="6"/>
  <c r="I6" i="6" l="1"/>
  <c r="G40" i="6"/>
  <c r="H6" i="6"/>
  <c r="H40" i="6" l="1"/>
  <c r="I40" i="6"/>
</calcChain>
</file>

<file path=xl/sharedStrings.xml><?xml version="1.0" encoding="utf-8"?>
<sst xmlns="http://schemas.openxmlformats.org/spreadsheetml/2006/main" count="48" uniqueCount="48">
  <si>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</si>
  <si>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</si>
  <si>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</si>
  <si>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</si>
  <si>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</si>
  <si>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</si>
  <si>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</si>
  <si>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</si>
  <si>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</si>
  <si>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</si>
  <si>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</si>
  <si>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</si>
  <si>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</si>
  <si>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</si>
  <si>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</si>
  <si>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</si>
  <si>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</si>
  <si>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</si>
  <si>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</si>
  <si>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</si>
  <si>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</si>
  <si>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</si>
  <si>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</si>
  <si>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</si>
  <si>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</si>
  <si>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</si>
  <si>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</si>
  <si>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</si>
  <si>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</si>
  <si>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</si>
  <si>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</si>
  <si>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</si>
  <si>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 xml:space="preserve">Наименование </t>
  </si>
  <si>
    <t>Процент исполнения к уточненному плану, %</t>
  </si>
  <si>
    <t>Защита населения и территории от чрезвычайных ситуаций природного и техногенного характера, пожарная безопасность</t>
  </si>
  <si>
    <t>абс. сумма</t>
  </si>
  <si>
    <t>%</t>
  </si>
  <si>
    <t>Отклонение к соответствующему периоду прошлого года</t>
  </si>
  <si>
    <t>(тыс. рублей)</t>
  </si>
  <si>
    <t>2024 год</t>
  </si>
  <si>
    <t xml:space="preserve">Исполнение 
за   I квартал 2024 года
</t>
  </si>
  <si>
    <t xml:space="preserve">Исполнено за  
I квартал 2023 года
</t>
  </si>
  <si>
    <t>План 
на 2024 год
(сводная бюджетная роспись по состоянию на 01.04.2024 г.)</t>
  </si>
  <si>
    <t>Сведения об исполнении бюджета Грачевского муниципального округа Ставропольского края по расходам за I квартал 2024 года в разрезе разделов и подразделов классификации расходов в сравнении с запланированными значениями на 2024 год и соответствующим периодом прошлого года</t>
  </si>
  <si>
    <t>Раздел</t>
  </si>
  <si>
    <t>Подраздел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</si>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</sst>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;[Red]\-00;&quot;&quot;"/>
    <numFmt numFmtId="166" formatCode="000;[Red]\-000;&quot;&quot;"/>
  </numFmts>
  <fonts count="5" x14ac:knownFonts="1">
    <font>
      <sz val="10"/>
      <name val="Arial"/>
    </font>
    <font>
      <sz val="12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165" fontId="4" fillId="2" borderId="1" xfId="1" applyNumberFormat="1" applyFont="1" applyFill="1" applyBorder="1" applyAlignment="1" applyProtection="1">
      <alignment horizontal="center" vertical="center"/>
      <protection hidden="1"/>
    </xf>
    <xf numFmtId="164" fontId="4" fillId="2" borderId="1" xfId="2" applyNumberFormat="1" applyFont="1" applyFill="1" applyBorder="1" applyAlignment="1" applyProtection="1">
      <alignment horizontal="center" vertical="center"/>
      <protection hidden="1"/>
    </xf>
    <xf numFmtId="165" fontId="1" fillId="0" borderId="1" xfId="1" applyNumberFormat="1" applyFont="1" applyFill="1" applyBorder="1" applyAlignment="1" applyProtection="1">
      <alignment horizontal="center" vertical="center"/>
      <protection hidden="1"/>
    </xf>
    <xf numFmtId="164" fontId="1" fillId="0" borderId="1" xfId="2" applyNumberFormat="1" applyFont="1" applyFill="1" applyBorder="1" applyAlignment="1" applyProtection="1">
      <alignment horizontal="center" vertical="center"/>
      <protection hidden="1"/>
    </xf>
    <xf numFmtId="164" fontId="4" fillId="3" borderId="1" xfId="2" applyNumberFormat="1" applyFont="1" applyFill="1" applyBorder="1" applyAlignment="1" applyProtection="1">
      <alignment horizontal="center" vertical="center"/>
      <protection hidden="1"/>
    </xf>
    <xf numFmtId="166" fontId="4" fillId="2" borderId="1" xfId="2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2" applyNumberFormat="1" applyFont="1" applyFill="1" applyBorder="1" applyAlignment="1" applyProtection="1">
      <alignment horizontal="left" vertical="center" wrapText="1"/>
      <protection hidden="1"/>
    </xf>
    <xf numFmtId="4" fontId="4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2" xfId="2" applyNumberFormat="1" applyFont="1" applyFill="1" applyBorder="1" applyAlignment="1" applyProtection="1">
      <alignment horizontal="left" vertical="center"/>
      <protection hidden="1"/>
    </xf>
    <xf numFmtId="0" fontId="4" fillId="3" borderId="4" xfId="2" applyNumberFormat="1" applyFont="1" applyFill="1" applyBorder="1" applyAlignment="1" applyProtection="1">
      <alignment horizontal="left" vertical="center"/>
      <protection hidden="1"/>
    </xf>
    <xf numFmtId="0" fontId="4" fillId="3" borderId="3" xfId="2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="85" zoomScaleNormal="100" zoomScaleSheetLayoutView="85" workbookViewId="0">
      <selection sqref="A1:I2"/>
    </sheetView>
  </sheetViews>
  <sheetFormatPr defaultRowHeight="15.75" x14ac:dyDescent="0.25"/>
  <cols>
    <col min="1" max="2" width="12.28515625" style="3" customWidth="1"/>
    <col min="3" max="3" width="50.7109375" customWidth="1"/>
    <col min="4" max="4" width="24" customWidth="1"/>
    <col min="5" max="5" width="22.42578125" customWidth="1"/>
    <col min="6" max="6" width="14" style="1" customWidth="1"/>
    <col min="7" max="7" width="26.28515625" customWidth="1"/>
    <col min="8" max="8" width="18.28515625" customWidth="1"/>
    <col min="9" max="9" width="13.5703125" customWidth="1"/>
    <col min="11" max="11" width="9.140625" style="5"/>
    <col min="12" max="13" width="12.7109375" style="5" bestFit="1" customWidth="1"/>
    <col min="14" max="16" width="9.140625" style="5"/>
  </cols>
  <sheetData>
    <row r="1" spans="1:9" ht="15.75" customHeight="1" x14ac:dyDescent="0.2">
      <c r="A1" s="20" t="s">
        <v>43</v>
      </c>
      <c r="B1" s="20"/>
      <c r="C1" s="20"/>
      <c r="D1" s="20"/>
      <c r="E1" s="20"/>
      <c r="F1" s="20"/>
      <c r="G1" s="20"/>
      <c r="H1" s="20"/>
      <c r="I1" s="20"/>
    </row>
    <row r="2" spans="1:9" ht="15.7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F3" s="2"/>
      <c r="I3" s="2" t="s">
        <v>38</v>
      </c>
    </row>
    <row r="4" spans="1:9" ht="52.5" customHeight="1" x14ac:dyDescent="0.2">
      <c r="A4" s="21" t="s">
        <v>44</v>
      </c>
      <c r="B4" s="21" t="s">
        <v>45</v>
      </c>
      <c r="C4" s="22" t="s">
        <v>32</v>
      </c>
      <c r="D4" s="22" t="s">
        <v>39</v>
      </c>
      <c r="E4" s="22"/>
      <c r="F4" s="21" t="s">
        <v>33</v>
      </c>
      <c r="G4" s="21" t="s">
        <v>41</v>
      </c>
      <c r="H4" s="21" t="s">
        <v>37</v>
      </c>
      <c r="I4" s="21"/>
    </row>
    <row r="5" spans="1:9" ht="113.25" customHeight="1" x14ac:dyDescent="0.2">
      <c r="A5" s="21"/>
      <c r="B5" s="21"/>
      <c r="C5" s="22"/>
      <c r="D5" s="4" t="s">
        <v>42</v>
      </c>
      <c r="E5" s="4" t="s">
        <v>40</v>
      </c>
      <c r="F5" s="21"/>
      <c r="G5" s="21"/>
      <c r="H5" s="6" t="s">
        <v>35</v>
      </c>
      <c r="I5" s="4" t="s">
        <v>36</v>
      </c>
    </row>
    <row r="6" spans="1:9" x14ac:dyDescent="0.2">
      <c r="A6" s="7">
        <v>1</v>
      </c>
      <c r="B6" s="7">
        <v>0</v>
      </c>
      <c r="C6" s="12" t="s">
        <v>0</v>
      </c>
      <c r="D6" s="8">
        <f>SUM(D7:D13)</f>
        <v>156324567.38999999</v>
      </c>
      <c r="E6" s="8">
        <f>SUM(E7:E13)</f>
        <v>25541858.980000004</v>
      </c>
      <c r="F6" s="14">
        <f>E6/D6*100</f>
        <v>16.338992268744256</v>
      </c>
      <c r="G6" s="14">
        <f>SUM(G7:G13)</f>
        <v>32953697.32</v>
      </c>
      <c r="H6" s="14">
        <f>E6-G6</f>
        <v>-7411838.3399999961</v>
      </c>
      <c r="I6" s="14">
        <f>E6/G6*100</f>
        <v>77.508325490682779</v>
      </c>
    </row>
    <row r="7" spans="1:9" ht="47.25" x14ac:dyDescent="0.2">
      <c r="A7" s="9">
        <v>1</v>
      </c>
      <c r="B7" s="9">
        <v>2</v>
      </c>
      <c r="C7" s="13" t="s">
        <v>1</v>
      </c>
      <c r="D7" s="10">
        <v>1530179.61</v>
      </c>
      <c r="E7" s="10">
        <v>784407.45</v>
      </c>
      <c r="F7" s="15">
        <f t="shared" ref="F7:F40" si="0">E7/D7*100</f>
        <v>51.262442975566771</v>
      </c>
      <c r="G7" s="15">
        <v>712892.86</v>
      </c>
      <c r="H7" s="15">
        <f t="shared" ref="H7:H40" si="1">E7-G7</f>
        <v>71514.589999999967</v>
      </c>
      <c r="I7" s="15">
        <f t="shared" ref="I7:I40" si="2">E7/G7*100</f>
        <v>110.03160418804026</v>
      </c>
    </row>
    <row r="8" spans="1:9" ht="63" x14ac:dyDescent="0.2">
      <c r="A8" s="9">
        <v>1</v>
      </c>
      <c r="B8" s="9">
        <v>3</v>
      </c>
      <c r="C8" s="13" t="s">
        <v>2</v>
      </c>
      <c r="D8" s="10">
        <v>2222410.88</v>
      </c>
      <c r="E8" s="10">
        <v>363465.21</v>
      </c>
      <c r="F8" s="15">
        <f t="shared" si="0"/>
        <v>16.354546014461558</v>
      </c>
      <c r="G8" s="15">
        <v>270856.15999999997</v>
      </c>
      <c r="H8" s="15">
        <f t="shared" si="1"/>
        <v>92609.050000000047</v>
      </c>
      <c r="I8" s="15">
        <f t="shared" si="2"/>
        <v>134.19122902724459</v>
      </c>
    </row>
    <row r="9" spans="1:9" ht="63" x14ac:dyDescent="0.2">
      <c r="A9" s="9">
        <v>1</v>
      </c>
      <c r="B9" s="9">
        <v>4</v>
      </c>
      <c r="C9" s="13" t="s">
        <v>46</v>
      </c>
      <c r="D9" s="10">
        <v>83165707.069999993</v>
      </c>
      <c r="E9" s="10">
        <v>13727926.23</v>
      </c>
      <c r="F9" s="15">
        <f t="shared" si="0"/>
        <v>16.506714983430975</v>
      </c>
      <c r="G9" s="15">
        <v>13454290.76</v>
      </c>
      <c r="H9" s="15">
        <f t="shared" si="1"/>
        <v>273635.47000000067</v>
      </c>
      <c r="I9" s="15">
        <f t="shared" si="2"/>
        <v>102.03381564202201</v>
      </c>
    </row>
    <row r="10" spans="1:9" x14ac:dyDescent="0.2">
      <c r="A10" s="9">
        <v>1</v>
      </c>
      <c r="B10" s="9">
        <v>5</v>
      </c>
      <c r="C10" s="13" t="s">
        <v>3</v>
      </c>
      <c r="D10" s="10">
        <v>9204.7999999999993</v>
      </c>
      <c r="E10" s="10">
        <v>1131</v>
      </c>
      <c r="F10" s="15">
        <f t="shared" si="0"/>
        <v>12.287067616895534</v>
      </c>
      <c r="G10" s="15">
        <v>0</v>
      </c>
      <c r="H10" s="15">
        <f t="shared" si="1"/>
        <v>1131</v>
      </c>
      <c r="I10" s="15">
        <v>0</v>
      </c>
    </row>
    <row r="11" spans="1:9" ht="47.25" x14ac:dyDescent="0.2">
      <c r="A11" s="9">
        <v>1</v>
      </c>
      <c r="B11" s="9">
        <v>6</v>
      </c>
      <c r="C11" s="13" t="s">
        <v>4</v>
      </c>
      <c r="D11" s="10">
        <v>15817230.99</v>
      </c>
      <c r="E11" s="10">
        <v>2737812.74</v>
      </c>
      <c r="F11" s="15">
        <f t="shared" si="0"/>
        <v>17.309052018845179</v>
      </c>
      <c r="G11" s="15">
        <v>2471758.7400000002</v>
      </c>
      <c r="H11" s="15">
        <f t="shared" si="1"/>
        <v>266054</v>
      </c>
      <c r="I11" s="15">
        <f t="shared" si="2"/>
        <v>110.76375277629241</v>
      </c>
    </row>
    <row r="12" spans="1:9" x14ac:dyDescent="0.2">
      <c r="A12" s="9">
        <v>1</v>
      </c>
      <c r="B12" s="9">
        <v>11</v>
      </c>
      <c r="C12" s="13" t="s">
        <v>5</v>
      </c>
      <c r="D12" s="10">
        <v>200000</v>
      </c>
      <c r="E12" s="10">
        <v>0</v>
      </c>
      <c r="F12" s="15">
        <f t="shared" si="0"/>
        <v>0</v>
      </c>
      <c r="G12" s="15">
        <v>0</v>
      </c>
      <c r="H12" s="15">
        <f t="shared" si="1"/>
        <v>0</v>
      </c>
      <c r="I12" s="15">
        <v>0</v>
      </c>
    </row>
    <row r="13" spans="1:9" x14ac:dyDescent="0.2">
      <c r="A13" s="9">
        <v>1</v>
      </c>
      <c r="B13" s="9">
        <v>13</v>
      </c>
      <c r="C13" s="13" t="s">
        <v>6</v>
      </c>
      <c r="D13" s="10">
        <v>53379834.039999999</v>
      </c>
      <c r="E13" s="10">
        <v>7927116.3499999996</v>
      </c>
      <c r="F13" s="15">
        <f t="shared" si="0"/>
        <v>14.850395271105269</v>
      </c>
      <c r="G13" s="15">
        <v>16043898.800000001</v>
      </c>
      <c r="H13" s="15">
        <f t="shared" si="1"/>
        <v>-8116782.4500000011</v>
      </c>
      <c r="I13" s="15">
        <f t="shared" si="2"/>
        <v>49.40891518213764</v>
      </c>
    </row>
    <row r="14" spans="1:9" x14ac:dyDescent="0.2">
      <c r="A14" s="7">
        <v>2</v>
      </c>
      <c r="B14" s="7">
        <v>0</v>
      </c>
      <c r="C14" s="12" t="s">
        <v>7</v>
      </c>
      <c r="D14" s="8">
        <f>D15</f>
        <v>2494520</v>
      </c>
      <c r="E14" s="8">
        <f>E15</f>
        <v>425808.93</v>
      </c>
      <c r="F14" s="14">
        <f t="shared" si="0"/>
        <v>17.069774144925674</v>
      </c>
      <c r="G14" s="14">
        <f>G15</f>
        <v>361592.95</v>
      </c>
      <c r="H14" s="14">
        <f t="shared" si="1"/>
        <v>64215.979999999981</v>
      </c>
      <c r="I14" s="14">
        <f t="shared" si="2"/>
        <v>117.7591902718236</v>
      </c>
    </row>
    <row r="15" spans="1:9" x14ac:dyDescent="0.2">
      <c r="A15" s="9">
        <v>2</v>
      </c>
      <c r="B15" s="9">
        <v>3</v>
      </c>
      <c r="C15" s="13" t="s">
        <v>8</v>
      </c>
      <c r="D15" s="10">
        <v>2494520</v>
      </c>
      <c r="E15" s="10">
        <v>425808.93</v>
      </c>
      <c r="F15" s="15">
        <f t="shared" si="0"/>
        <v>17.069774144925674</v>
      </c>
      <c r="G15" s="15">
        <v>361592.95</v>
      </c>
      <c r="H15" s="15">
        <f t="shared" si="1"/>
        <v>64215.979999999981</v>
      </c>
      <c r="I15" s="15">
        <f t="shared" si="2"/>
        <v>117.7591902718236</v>
      </c>
    </row>
    <row r="16" spans="1:9" ht="31.5" x14ac:dyDescent="0.2">
      <c r="A16" s="7">
        <v>3</v>
      </c>
      <c r="B16" s="7">
        <v>0</v>
      </c>
      <c r="C16" s="12" t="s">
        <v>9</v>
      </c>
      <c r="D16" s="8">
        <f>D17</f>
        <v>6697391</v>
      </c>
      <c r="E16" s="8">
        <f>E17</f>
        <v>1351483.31</v>
      </c>
      <c r="F16" s="14">
        <f t="shared" si="0"/>
        <v>20.179250546966724</v>
      </c>
      <c r="G16" s="14">
        <f>G17</f>
        <v>1247813.52</v>
      </c>
      <c r="H16" s="14">
        <f t="shared" si="1"/>
        <v>103669.79000000004</v>
      </c>
      <c r="I16" s="14">
        <f t="shared" si="2"/>
        <v>108.30811562291775</v>
      </c>
    </row>
    <row r="17" spans="1:9" ht="47.25" x14ac:dyDescent="0.2">
      <c r="A17" s="9">
        <v>3</v>
      </c>
      <c r="B17" s="9">
        <v>10</v>
      </c>
      <c r="C17" s="13" t="s">
        <v>34</v>
      </c>
      <c r="D17" s="10">
        <v>6697391</v>
      </c>
      <c r="E17" s="10">
        <v>1351483.31</v>
      </c>
      <c r="F17" s="15">
        <f t="shared" si="0"/>
        <v>20.179250546966724</v>
      </c>
      <c r="G17" s="15">
        <v>1247813.52</v>
      </c>
      <c r="H17" s="15">
        <f t="shared" si="1"/>
        <v>103669.79000000004</v>
      </c>
      <c r="I17" s="15">
        <f t="shared" si="2"/>
        <v>108.30811562291775</v>
      </c>
    </row>
    <row r="18" spans="1:9" x14ac:dyDescent="0.2">
      <c r="A18" s="7">
        <v>4</v>
      </c>
      <c r="B18" s="7">
        <v>0</v>
      </c>
      <c r="C18" s="12" t="s">
        <v>10</v>
      </c>
      <c r="D18" s="8">
        <f>SUM(D19:D22)</f>
        <v>233918741.66</v>
      </c>
      <c r="E18" s="8">
        <f>SUM(E19:E22)</f>
        <v>16033850.84</v>
      </c>
      <c r="F18" s="14">
        <f t="shared" si="0"/>
        <v>6.8544532713437478</v>
      </c>
      <c r="G18" s="14">
        <f>SUM(G19:G22)</f>
        <v>22243862.529999997</v>
      </c>
      <c r="H18" s="14">
        <f t="shared" si="1"/>
        <v>-6210011.6899999976</v>
      </c>
      <c r="I18" s="14">
        <f t="shared" si="2"/>
        <v>72.082134199379084</v>
      </c>
    </row>
    <row r="19" spans="1:9" x14ac:dyDescent="0.2">
      <c r="A19" s="9">
        <v>4</v>
      </c>
      <c r="B19" s="9">
        <v>5</v>
      </c>
      <c r="C19" s="13" t="s">
        <v>11</v>
      </c>
      <c r="D19" s="10">
        <v>11770797.289999999</v>
      </c>
      <c r="E19" s="10">
        <v>725010.62</v>
      </c>
      <c r="F19" s="15">
        <f t="shared" si="0"/>
        <v>6.1594011190383862</v>
      </c>
      <c r="G19" s="15">
        <v>739347.31</v>
      </c>
      <c r="H19" s="15">
        <f t="shared" si="1"/>
        <v>-14336.690000000061</v>
      </c>
      <c r="I19" s="15">
        <f t="shared" si="2"/>
        <v>98.060899146302432</v>
      </c>
    </row>
    <row r="20" spans="1:9" x14ac:dyDescent="0.2">
      <c r="A20" s="9">
        <v>4</v>
      </c>
      <c r="B20" s="9">
        <v>8</v>
      </c>
      <c r="C20" s="13" t="s">
        <v>12</v>
      </c>
      <c r="D20" s="10">
        <v>1440000</v>
      </c>
      <c r="E20" s="10">
        <v>0</v>
      </c>
      <c r="F20" s="15">
        <f t="shared" si="0"/>
        <v>0</v>
      </c>
      <c r="G20" s="15">
        <v>0</v>
      </c>
      <c r="H20" s="15">
        <f t="shared" si="1"/>
        <v>0</v>
      </c>
      <c r="I20" s="15">
        <v>0</v>
      </c>
    </row>
    <row r="21" spans="1:9" x14ac:dyDescent="0.2">
      <c r="A21" s="9">
        <v>4</v>
      </c>
      <c r="B21" s="9">
        <v>9</v>
      </c>
      <c r="C21" s="13" t="s">
        <v>13</v>
      </c>
      <c r="D21" s="10">
        <v>220205944.37</v>
      </c>
      <c r="E21" s="10">
        <v>15308840.220000001</v>
      </c>
      <c r="F21" s="15">
        <f t="shared" si="0"/>
        <v>6.9520558419973417</v>
      </c>
      <c r="G21" s="15">
        <v>21504515.219999999</v>
      </c>
      <c r="H21" s="15">
        <f t="shared" si="1"/>
        <v>-6195674.9999999981</v>
      </c>
      <c r="I21" s="15">
        <f t="shared" si="2"/>
        <v>71.188957590460859</v>
      </c>
    </row>
    <row r="22" spans="1:9" ht="31.5" x14ac:dyDescent="0.2">
      <c r="A22" s="9">
        <v>4</v>
      </c>
      <c r="B22" s="9">
        <v>12</v>
      </c>
      <c r="C22" s="13" t="s">
        <v>14</v>
      </c>
      <c r="D22" s="10">
        <v>502000</v>
      </c>
      <c r="E22" s="10">
        <v>0</v>
      </c>
      <c r="F22" s="15">
        <f t="shared" si="0"/>
        <v>0</v>
      </c>
      <c r="G22" s="15">
        <v>0</v>
      </c>
      <c r="H22" s="15">
        <f t="shared" si="1"/>
        <v>0</v>
      </c>
      <c r="I22" s="15">
        <v>0</v>
      </c>
    </row>
    <row r="23" spans="1:9" ht="31.5" x14ac:dyDescent="0.2">
      <c r="A23" s="7">
        <v>5</v>
      </c>
      <c r="B23" s="7">
        <v>0</v>
      </c>
      <c r="C23" s="12" t="s">
        <v>15</v>
      </c>
      <c r="D23" s="8">
        <f>D24</f>
        <v>68773403.650000006</v>
      </c>
      <c r="E23" s="8">
        <f>E24</f>
        <v>6000096.4100000001</v>
      </c>
      <c r="F23" s="14">
        <f t="shared" si="0"/>
        <v>8.724443013662011</v>
      </c>
      <c r="G23" s="14">
        <f>G24</f>
        <v>3872305.37</v>
      </c>
      <c r="H23" s="14">
        <f t="shared" si="1"/>
        <v>2127791.04</v>
      </c>
      <c r="I23" s="14">
        <f t="shared" si="2"/>
        <v>154.94894737601749</v>
      </c>
    </row>
    <row r="24" spans="1:9" x14ac:dyDescent="0.2">
      <c r="A24" s="9">
        <v>5</v>
      </c>
      <c r="B24" s="9">
        <v>3</v>
      </c>
      <c r="C24" s="13" t="s">
        <v>16</v>
      </c>
      <c r="D24" s="10">
        <v>68773403.650000006</v>
      </c>
      <c r="E24" s="10">
        <v>6000096.4100000001</v>
      </c>
      <c r="F24" s="15">
        <f t="shared" si="0"/>
        <v>8.724443013662011</v>
      </c>
      <c r="G24" s="15">
        <v>3872305.37</v>
      </c>
      <c r="H24" s="15">
        <f t="shared" si="1"/>
        <v>2127791.04</v>
      </c>
      <c r="I24" s="15">
        <f t="shared" si="2"/>
        <v>154.94894737601749</v>
      </c>
    </row>
    <row r="25" spans="1:9" x14ac:dyDescent="0.2">
      <c r="A25" s="7">
        <v>7</v>
      </c>
      <c r="B25" s="7">
        <v>0</v>
      </c>
      <c r="C25" s="12" t="s">
        <v>17</v>
      </c>
      <c r="D25" s="8">
        <f>SUM(D26:D30)</f>
        <v>836582901.81000006</v>
      </c>
      <c r="E25" s="8">
        <f>SUM(E26:E30)</f>
        <v>130919483.52</v>
      </c>
      <c r="F25" s="14">
        <f t="shared" si="0"/>
        <v>15.64931380222419</v>
      </c>
      <c r="G25" s="14">
        <f>SUM(G26:G30)</f>
        <v>109216862.8</v>
      </c>
      <c r="H25" s="14">
        <f t="shared" si="1"/>
        <v>21702620.719999999</v>
      </c>
      <c r="I25" s="14">
        <f t="shared" si="2"/>
        <v>119.87112627446757</v>
      </c>
    </row>
    <row r="26" spans="1:9" x14ac:dyDescent="0.2">
      <c r="A26" s="9">
        <v>7</v>
      </c>
      <c r="B26" s="9">
        <v>1</v>
      </c>
      <c r="C26" s="13" t="s">
        <v>18</v>
      </c>
      <c r="D26" s="10">
        <v>184213967</v>
      </c>
      <c r="E26" s="10">
        <v>33505185.940000001</v>
      </c>
      <c r="F26" s="15">
        <f t="shared" si="0"/>
        <v>18.188189791276795</v>
      </c>
      <c r="G26" s="15">
        <v>35875118.259999998</v>
      </c>
      <c r="H26" s="15">
        <f t="shared" si="1"/>
        <v>-2369932.3199999966</v>
      </c>
      <c r="I26" s="15">
        <f t="shared" si="2"/>
        <v>93.393938654573233</v>
      </c>
    </row>
    <row r="27" spans="1:9" x14ac:dyDescent="0.2">
      <c r="A27" s="9">
        <v>7</v>
      </c>
      <c r="B27" s="9">
        <v>2</v>
      </c>
      <c r="C27" s="13" t="s">
        <v>19</v>
      </c>
      <c r="D27" s="10">
        <v>570124962.88999999</v>
      </c>
      <c r="E27" s="10">
        <v>83663850.099999994</v>
      </c>
      <c r="F27" s="15">
        <f t="shared" si="0"/>
        <v>14.674651268715296</v>
      </c>
      <c r="G27" s="15">
        <v>61688095.079999998</v>
      </c>
      <c r="H27" s="15">
        <f t="shared" si="1"/>
        <v>21975755.019999996</v>
      </c>
      <c r="I27" s="15">
        <f t="shared" si="2"/>
        <v>135.62398059382579</v>
      </c>
    </row>
    <row r="28" spans="1:9" x14ac:dyDescent="0.2">
      <c r="A28" s="9">
        <v>7</v>
      </c>
      <c r="B28" s="9">
        <v>3</v>
      </c>
      <c r="C28" s="13" t="s">
        <v>20</v>
      </c>
      <c r="D28" s="10">
        <v>56042951.280000001</v>
      </c>
      <c r="E28" s="10">
        <v>10339835.59</v>
      </c>
      <c r="F28" s="15">
        <f t="shared" si="0"/>
        <v>18.449841333909138</v>
      </c>
      <c r="G28" s="15">
        <v>8509334.1699999999</v>
      </c>
      <c r="H28" s="15">
        <f t="shared" si="1"/>
        <v>1830501.42</v>
      </c>
      <c r="I28" s="15">
        <f t="shared" si="2"/>
        <v>121.51168802905292</v>
      </c>
    </row>
    <row r="29" spans="1:9" x14ac:dyDescent="0.2">
      <c r="A29" s="9">
        <v>7</v>
      </c>
      <c r="B29" s="9">
        <v>7</v>
      </c>
      <c r="C29" s="13" t="s">
        <v>21</v>
      </c>
      <c r="D29" s="10">
        <v>2119374.19</v>
      </c>
      <c r="E29" s="10">
        <v>192353.65</v>
      </c>
      <c r="F29" s="15">
        <f t="shared" si="0"/>
        <v>9.0759645421557202</v>
      </c>
      <c r="G29" s="15">
        <v>228135.41</v>
      </c>
      <c r="H29" s="15">
        <f t="shared" si="1"/>
        <v>-35781.760000000009</v>
      </c>
      <c r="I29" s="15">
        <f t="shared" si="2"/>
        <v>84.315560657593664</v>
      </c>
    </row>
    <row r="30" spans="1:9" x14ac:dyDescent="0.2">
      <c r="A30" s="9">
        <v>7</v>
      </c>
      <c r="B30" s="9">
        <v>9</v>
      </c>
      <c r="C30" s="13" t="s">
        <v>22</v>
      </c>
      <c r="D30" s="10">
        <v>24081646.449999999</v>
      </c>
      <c r="E30" s="10">
        <v>3218258.24</v>
      </c>
      <c r="F30" s="15">
        <f t="shared" si="0"/>
        <v>13.363946051952775</v>
      </c>
      <c r="G30" s="15">
        <v>2916179.88</v>
      </c>
      <c r="H30" s="15">
        <f t="shared" si="1"/>
        <v>302078.36000000034</v>
      </c>
      <c r="I30" s="15">
        <f t="shared" si="2"/>
        <v>110.35870119232838</v>
      </c>
    </row>
    <row r="31" spans="1:9" x14ac:dyDescent="0.2">
      <c r="A31" s="7">
        <v>8</v>
      </c>
      <c r="B31" s="7">
        <v>0</v>
      </c>
      <c r="C31" s="12" t="s">
        <v>23</v>
      </c>
      <c r="D31" s="8">
        <f>D32+D33</f>
        <v>85257361.829999998</v>
      </c>
      <c r="E31" s="8">
        <f>E32+E33</f>
        <v>20047023.420000002</v>
      </c>
      <c r="F31" s="14">
        <f t="shared" si="0"/>
        <v>23.513539464161486</v>
      </c>
      <c r="G31" s="14">
        <f>G32+G33</f>
        <v>17349124.5</v>
      </c>
      <c r="H31" s="14">
        <f t="shared" si="1"/>
        <v>2697898.9200000018</v>
      </c>
      <c r="I31" s="14">
        <f t="shared" si="2"/>
        <v>115.55063438503772</v>
      </c>
    </row>
    <row r="32" spans="1:9" x14ac:dyDescent="0.2">
      <c r="A32" s="9">
        <v>8</v>
      </c>
      <c r="B32" s="9">
        <v>1</v>
      </c>
      <c r="C32" s="13" t="s">
        <v>24</v>
      </c>
      <c r="D32" s="10">
        <v>81009047.140000001</v>
      </c>
      <c r="E32" s="10">
        <v>19305268.390000001</v>
      </c>
      <c r="F32" s="15">
        <f t="shared" si="0"/>
        <v>23.83100292074365</v>
      </c>
      <c r="G32" s="15">
        <v>16642453.66</v>
      </c>
      <c r="H32" s="15">
        <f t="shared" si="1"/>
        <v>2662814.7300000004</v>
      </c>
      <c r="I32" s="15">
        <f t="shared" si="2"/>
        <v>116.00013305970653</v>
      </c>
    </row>
    <row r="33" spans="1:9" ht="31.5" x14ac:dyDescent="0.2">
      <c r="A33" s="9">
        <v>8</v>
      </c>
      <c r="B33" s="9">
        <v>4</v>
      </c>
      <c r="C33" s="13" t="s">
        <v>25</v>
      </c>
      <c r="D33" s="10">
        <v>4248314.6900000004</v>
      </c>
      <c r="E33" s="10">
        <v>741755.03</v>
      </c>
      <c r="F33" s="15">
        <f t="shared" si="0"/>
        <v>17.459983172762563</v>
      </c>
      <c r="G33" s="15">
        <v>706670.84</v>
      </c>
      <c r="H33" s="15">
        <f t="shared" si="1"/>
        <v>35084.190000000061</v>
      </c>
      <c r="I33" s="15">
        <f t="shared" si="2"/>
        <v>104.96471454800655</v>
      </c>
    </row>
    <row r="34" spans="1:9" x14ac:dyDescent="0.2">
      <c r="A34" s="7">
        <v>10</v>
      </c>
      <c r="B34" s="7">
        <v>0</v>
      </c>
      <c r="C34" s="12" t="s">
        <v>26</v>
      </c>
      <c r="D34" s="8">
        <f>D35+D36+D37</f>
        <v>185450495.52000001</v>
      </c>
      <c r="E34" s="8">
        <f>E35+E36+E37</f>
        <v>54783590.010000005</v>
      </c>
      <c r="F34" s="14">
        <f t="shared" si="0"/>
        <v>29.540816192692155</v>
      </c>
      <c r="G34" s="14">
        <f>G35+G36+G37</f>
        <v>115566431.08</v>
      </c>
      <c r="H34" s="14">
        <f t="shared" si="1"/>
        <v>-60782841.069999993</v>
      </c>
      <c r="I34" s="14">
        <f t="shared" si="2"/>
        <v>47.404414498252066</v>
      </c>
    </row>
    <row r="35" spans="1:9" x14ac:dyDescent="0.2">
      <c r="A35" s="9">
        <v>10</v>
      </c>
      <c r="B35" s="9">
        <v>3</v>
      </c>
      <c r="C35" s="13" t="s">
        <v>27</v>
      </c>
      <c r="D35" s="10">
        <v>100043265.23</v>
      </c>
      <c r="E35" s="10">
        <v>40425295.560000002</v>
      </c>
      <c r="F35" s="15">
        <f t="shared" si="0"/>
        <v>40.40781302675601</v>
      </c>
      <c r="G35" s="15">
        <v>44096946.719999999</v>
      </c>
      <c r="H35" s="15">
        <f t="shared" si="1"/>
        <v>-3671651.1599999964</v>
      </c>
      <c r="I35" s="15">
        <f t="shared" si="2"/>
        <v>91.673683932555051</v>
      </c>
    </row>
    <row r="36" spans="1:9" x14ac:dyDescent="0.2">
      <c r="A36" s="9">
        <v>10</v>
      </c>
      <c r="B36" s="9">
        <v>4</v>
      </c>
      <c r="C36" s="13" t="s">
        <v>28</v>
      </c>
      <c r="D36" s="10">
        <v>66945535.770000003</v>
      </c>
      <c r="E36" s="10">
        <v>11108294.449999999</v>
      </c>
      <c r="F36" s="15">
        <f t="shared" si="0"/>
        <v>16.593032413937163</v>
      </c>
      <c r="G36" s="15">
        <v>68419484.359999999</v>
      </c>
      <c r="H36" s="15">
        <f t="shared" si="1"/>
        <v>-57311189.909999996</v>
      </c>
      <c r="I36" s="15">
        <f t="shared" si="2"/>
        <v>16.235571714560056</v>
      </c>
    </row>
    <row r="37" spans="1:9" x14ac:dyDescent="0.2">
      <c r="A37" s="9">
        <v>10</v>
      </c>
      <c r="B37" s="9">
        <v>6</v>
      </c>
      <c r="C37" s="13" t="s">
        <v>29</v>
      </c>
      <c r="D37" s="10">
        <v>18461694.52</v>
      </c>
      <c r="E37" s="10">
        <v>3250000</v>
      </c>
      <c r="F37" s="15">
        <f t="shared" si="0"/>
        <v>17.604017856969719</v>
      </c>
      <c r="G37" s="15">
        <v>3050000</v>
      </c>
      <c r="H37" s="15">
        <f t="shared" si="1"/>
        <v>200000</v>
      </c>
      <c r="I37" s="15">
        <f t="shared" si="2"/>
        <v>106.55737704918033</v>
      </c>
    </row>
    <row r="38" spans="1:9" x14ac:dyDescent="0.2">
      <c r="A38" s="7">
        <v>11</v>
      </c>
      <c r="B38" s="7">
        <v>0</v>
      </c>
      <c r="C38" s="12" t="s">
        <v>30</v>
      </c>
      <c r="D38" s="8">
        <f>D39</f>
        <v>11808499.789999999</v>
      </c>
      <c r="E38" s="8">
        <f>E39</f>
        <v>2727650.21</v>
      </c>
      <c r="F38" s="14">
        <f t="shared" si="0"/>
        <v>23.099041017131611</v>
      </c>
      <c r="G38" s="14">
        <f>G39</f>
        <v>2455806.31</v>
      </c>
      <c r="H38" s="14">
        <f t="shared" si="1"/>
        <v>271843.89999999991</v>
      </c>
      <c r="I38" s="14">
        <f t="shared" si="2"/>
        <v>111.06943568363093</v>
      </c>
    </row>
    <row r="39" spans="1:9" x14ac:dyDescent="0.2">
      <c r="A39" s="9">
        <v>11</v>
      </c>
      <c r="B39" s="9">
        <v>1</v>
      </c>
      <c r="C39" s="13" t="s">
        <v>31</v>
      </c>
      <c r="D39" s="10">
        <v>11808499.789999999</v>
      </c>
      <c r="E39" s="10">
        <v>2727650.21</v>
      </c>
      <c r="F39" s="15">
        <f t="shared" si="0"/>
        <v>23.099041017131611</v>
      </c>
      <c r="G39" s="15">
        <v>2455806.31</v>
      </c>
      <c r="H39" s="15">
        <f t="shared" si="1"/>
        <v>271843.89999999991</v>
      </c>
      <c r="I39" s="15">
        <f t="shared" si="2"/>
        <v>111.06943568363093</v>
      </c>
    </row>
    <row r="40" spans="1:9" x14ac:dyDescent="0.2">
      <c r="A40" s="17" t="s">
        <v>47</v>
      </c>
      <c r="B40" s="18"/>
      <c r="C40" s="19"/>
      <c r="D40" s="11">
        <f>D6+D14+D16+D18+D23+D25+D31+D34+D38</f>
        <v>1587307882.6499999</v>
      </c>
      <c r="E40" s="11">
        <f>E6+E14+E16+E18+E23+E25+E31+E34+E38</f>
        <v>257830845.63000003</v>
      </c>
      <c r="F40" s="16">
        <f t="shared" si="0"/>
        <v>16.243278852717165</v>
      </c>
      <c r="G40" s="16">
        <f>G6+G14+G16+G18+G23+G25+G31+G34+G38</f>
        <v>305267496.38</v>
      </c>
      <c r="H40" s="16">
        <f t="shared" si="1"/>
        <v>-47436650.74999997</v>
      </c>
      <c r="I40" s="16">
        <f t="shared" si="2"/>
        <v>84.460628362821055</v>
      </c>
    </row>
  </sheetData>
  <autoFilter ref="A5:J5"/>
  <mergeCells count="9">
    <mergeCell ref="A40:C40"/>
    <mergeCell ref="A1:I2"/>
    <mergeCell ref="G4:G5"/>
    <mergeCell ref="H4:I4"/>
    <mergeCell ref="C4:C5"/>
    <mergeCell ref="D4:E4"/>
    <mergeCell ref="F4:F5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тыс. рублей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Елена Шамельевна</dc:creator>
  <cp:lastModifiedBy>PC</cp:lastModifiedBy>
  <cp:lastPrinted>2023-04-06T12:30:26Z</cp:lastPrinted>
  <dcterms:created xsi:type="dcterms:W3CDTF">2018-07-19T10:58:06Z</dcterms:created>
  <dcterms:modified xsi:type="dcterms:W3CDTF">2024-07-10T12:05:57Z</dcterms:modified>
</cp:coreProperties>
</file>