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тыс. рублей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'тыс. рублей'!$A$5:$J$5</definedName>
  </definedNames>
  <calcPr calcId="145621" iterate="1"/>
</workbook>
</file>

<file path=xl/calcChain.xml><?xml version="1.0" encoding="utf-8"?>
<calcChain xmlns="http://schemas.openxmlformats.org/spreadsheetml/2006/main">
  <c r="I39" i="6" l="1"/>
  <c r="I37" i="6"/>
  <c r="I36" i="6"/>
  <c r="I35" i="6"/>
  <c r="I33" i="6"/>
  <c r="I32" i="6"/>
  <c r="I30" i="6"/>
  <c r="I29" i="6"/>
  <c r="I28" i="6"/>
  <c r="I27" i="6"/>
  <c r="I26" i="6"/>
  <c r="I24" i="6"/>
  <c r="I21" i="6"/>
  <c r="I19" i="6"/>
  <c r="I17" i="6"/>
  <c r="I15" i="6"/>
  <c r="I13" i="6"/>
  <c r="I11" i="6"/>
  <c r="I9" i="6"/>
  <c r="I8" i="6"/>
  <c r="I7" i="6"/>
  <c r="G38" i="6" l="1"/>
  <c r="E38" i="6"/>
  <c r="D38" i="6"/>
  <c r="G34" i="6"/>
  <c r="E34" i="6"/>
  <c r="D34" i="6"/>
  <c r="G31" i="6"/>
  <c r="E31" i="6"/>
  <c r="D31" i="6"/>
  <c r="G25" i="6"/>
  <c r="E25" i="6"/>
  <c r="D25" i="6"/>
  <c r="G23" i="6"/>
  <c r="E23" i="6"/>
  <c r="H23" i="6" s="1"/>
  <c r="D23" i="6"/>
  <c r="G18" i="6"/>
  <c r="E18" i="6"/>
  <c r="D18" i="6"/>
  <c r="G16" i="6"/>
  <c r="E16" i="6"/>
  <c r="D16" i="6"/>
  <c r="G14" i="6"/>
  <c r="E14" i="6"/>
  <c r="D14" i="6"/>
  <c r="F39" i="6"/>
  <c r="F37" i="6"/>
  <c r="F36" i="6"/>
  <c r="F35" i="6"/>
  <c r="F33" i="6"/>
  <c r="F32" i="6"/>
  <c r="F30" i="6"/>
  <c r="F29" i="6"/>
  <c r="F28" i="6"/>
  <c r="F27" i="6"/>
  <c r="F26" i="6"/>
  <c r="F24" i="6"/>
  <c r="F22" i="6"/>
  <c r="F21" i="6"/>
  <c r="F20" i="6"/>
  <c r="F19" i="6"/>
  <c r="F17" i="6"/>
  <c r="F15" i="6"/>
  <c r="F13" i="6"/>
  <c r="F12" i="6"/>
  <c r="F11" i="6"/>
  <c r="F10" i="6"/>
  <c r="F9" i="6"/>
  <c r="F8" i="6"/>
  <c r="F7" i="6"/>
  <c r="H39" i="6"/>
  <c r="H37" i="6"/>
  <c r="H36" i="6"/>
  <c r="H35" i="6"/>
  <c r="H34" i="6"/>
  <c r="H33" i="6"/>
  <c r="H32" i="6"/>
  <c r="H30" i="6"/>
  <c r="H29" i="6"/>
  <c r="H28" i="6"/>
  <c r="H27" i="6"/>
  <c r="H26" i="6"/>
  <c r="H24" i="6"/>
  <c r="H22" i="6"/>
  <c r="H21" i="6"/>
  <c r="H20" i="6"/>
  <c r="H19" i="6"/>
  <c r="H17" i="6"/>
  <c r="H15" i="6"/>
  <c r="H13" i="6"/>
  <c r="H12" i="6"/>
  <c r="H11" i="6"/>
  <c r="H10" i="6"/>
  <c r="H9" i="6"/>
  <c r="H8" i="6"/>
  <c r="H7" i="6"/>
  <c r="I38" i="6" l="1"/>
  <c r="F38" i="6"/>
  <c r="I34" i="6"/>
  <c r="F25" i="6"/>
  <c r="I23" i="6"/>
  <c r="I14" i="6"/>
  <c r="H38" i="6"/>
  <c r="H31" i="6"/>
  <c r="I31" i="6"/>
  <c r="H25" i="6"/>
  <c r="I25" i="6"/>
  <c r="H18" i="6"/>
  <c r="I18" i="6"/>
  <c r="H16" i="6"/>
  <c r="I16" i="6"/>
  <c r="H14" i="6"/>
  <c r="F34" i="6"/>
  <c r="F31" i="6"/>
  <c r="F23" i="6"/>
  <c r="F18" i="6"/>
  <c r="F16" i="6"/>
  <c r="F14" i="6"/>
  <c r="G6" i="6"/>
  <c r="E6" i="6"/>
  <c r="E40" i="6" s="1"/>
  <c r="D6" i="6"/>
  <c r="D40" i="6" l="1"/>
  <c r="F40" i="6" s="1"/>
  <c r="F6" i="6"/>
  <c r="I6" i="6"/>
  <c r="G40" i="6"/>
  <c r="H6" i="6"/>
  <c r="H40" i="6" l="1"/>
  <c r="I40" i="6"/>
</calcChain>
</file>

<file path=xl/sharedStrings.xml><?xml version="1.0" encoding="utf-8"?>
<sst xmlns="http://schemas.openxmlformats.org/spreadsheetml/2006/main" count="48" uniqueCount="48">
  <si>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</si>
  <si>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</si>
  <si>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</si>
  <si>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</si>
  <si>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</si>
  <si>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</si>
  <si>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</si>
  <si>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</si>
  <si>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</si>
  <si>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</si>
  <si>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</si>
  <si>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</si>
  <si>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</si>
  <si>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</si>
  <si>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</si>
  <si>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</si>
  <si>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</si>
  <si>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</si>
  <si>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</si>
  <si>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</si>
  <si>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</si>
  <si>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</si>
  <si>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</si>
  <si>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</si>
  <si>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</si>
  <si>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</si>
  <si>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</si>
  <si>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</si>
  <si>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</si>
  <si>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</si>
  <si>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</si>
  <si>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</si>
  <si>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 xml:space="preserve">Наименование </t>
  </si>
  <si>
    <t>Процент исполнения к уточненному плану, %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</si>
  <si>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</si>
  <si>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</si>
  <si>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</si>
  <si>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</si>
  <si>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(тыс. рублей)</t>
  </si>
  <si>
    <t>2024 год</t>
  </si>
  <si>
    <t>Раздел</t>
  </si>
  <si>
    <t>Подраздел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</si>
  <si>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</si>
  <si>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Всего:</t>
  </si>
  <si>
    <t>План 
на 2024 год
(сводная бюджетная роспись по состоянию на 01.07.2024 г.)</t>
  </si>
  <si>
    <t xml:space="preserve">Исполнение 
за I полугодие 2024 года
</t>
  </si>
  <si>
    <t>Сведения об исполнении бюджета Грачевского муниципального округа Ставропольского края по расходам за I полугодие 2024 года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</si>
  <si>
    <t xml:space="preserve">Исполнено за  
I полугодие 2023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</si>
</sst>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;[Red]\-00;&quot;&quot;"/>
    <numFmt numFmtId="166" formatCode="000;[Red]\-000;&quot;&quot;"/>
  </numFmts>
  <fonts count="5" x14ac:knownFonts="1">
    <font>
      <sz val="10"/>
      <name val="Arial"/>
    </font>
    <font>
      <sz val="12"/>
      <name val="Times New Roman"/>
      <family val="1"/>
      <charset val="204"/>
    </font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165" fontId="4" fillId="2" borderId="1" xfId="1" applyNumberFormat="1" applyFont="1" applyFill="1" applyBorder="1" applyAlignment="1" applyProtection="1">
      <alignment horizontal="center" vertical="center"/>
      <protection hidden="1"/>
    </xf>
    <xf numFmtId="164" fontId="4" fillId="2" borderId="1" xfId="2" applyNumberFormat="1" applyFont="1" applyFill="1" applyBorder="1" applyAlignment="1" applyProtection="1">
      <alignment horizontal="center" vertical="center"/>
      <protection hidden="1"/>
    </xf>
    <xf numFmtId="165" fontId="1" fillId="0" borderId="1" xfId="1" applyNumberFormat="1" applyFont="1" applyFill="1" applyBorder="1" applyAlignment="1" applyProtection="1">
      <alignment horizontal="center" vertical="center"/>
      <protection hidden="1"/>
    </xf>
    <xf numFmtId="164" fontId="1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3" borderId="1" xfId="2" applyNumberFormat="1" applyFont="1" applyFill="1" applyBorder="1" applyAlignment="1" applyProtection="1">
      <alignment horizontal="center" vertical="center"/>
      <protection hidden="1"/>
    </xf>
    <xf numFmtId="166" fontId="4" fillId="2" borderId="1" xfId="2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2" applyNumberFormat="1" applyFont="1" applyFill="1" applyBorder="1" applyAlignment="1" applyProtection="1">
      <alignment horizontal="left" vertical="center" wrapText="1"/>
      <protection hidden="1"/>
    </xf>
    <xf numFmtId="4" fontId="4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2" xfId="2" applyNumberFormat="1" applyFont="1" applyFill="1" applyBorder="1" applyAlignment="1" applyProtection="1">
      <alignment horizontal="left" vertical="center"/>
      <protection hidden="1"/>
    </xf>
    <xf numFmtId="0" fontId="4" fillId="3" borderId="4" xfId="2" applyNumberFormat="1" applyFont="1" applyFill="1" applyBorder="1" applyAlignment="1" applyProtection="1">
      <alignment horizontal="left" vertical="center"/>
      <protection hidden="1"/>
    </xf>
    <xf numFmtId="0" fontId="4" fillId="3" borderId="3" xfId="2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topLeftCell="A9" zoomScale="85" zoomScaleNormal="100" zoomScaleSheetLayoutView="85" workbookViewId="0">
      <selection activeCell="G40" sqref="G40"/>
    </sheetView>
  </sheetViews>
  <sheetFormatPr defaultRowHeight="15.75" x14ac:dyDescent="0.25"/>
  <cols>
    <col min="1" max="2" width="12.28515625" style="3" customWidth="1"/>
    <col min="3" max="3" width="50.7109375" customWidth="1"/>
    <col min="4" max="4" width="24" customWidth="1"/>
    <col min="5" max="5" width="22.42578125" customWidth="1"/>
    <col min="6" max="6" width="14" style="1" customWidth="1"/>
    <col min="7" max="7" width="26.28515625" customWidth="1"/>
    <col min="8" max="8" width="18.28515625" customWidth="1"/>
    <col min="9" max="9" width="13.5703125" customWidth="1"/>
    <col min="11" max="11" width="9.140625" style="5"/>
    <col min="12" max="13" width="12.7109375" style="5" bestFit="1" customWidth="1"/>
    <col min="14" max="16" width="9.140625" style="5"/>
  </cols>
  <sheetData>
    <row r="1" spans="1:9" ht="15.75" customHeight="1" x14ac:dyDescent="0.2">
      <c r="A1" s="20" t="s">
        <v>46</v>
      </c>
      <c r="B1" s="20"/>
      <c r="C1" s="20"/>
      <c r="D1" s="20"/>
      <c r="E1" s="20"/>
      <c r="F1" s="20"/>
      <c r="G1" s="20"/>
      <c r="H1" s="20"/>
      <c r="I1" s="20"/>
    </row>
    <row r="2" spans="1:9" ht="15.7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F3" s="2"/>
      <c r="I3" s="2" t="s">
        <v>38</v>
      </c>
    </row>
    <row r="4" spans="1:9" ht="52.5" customHeight="1" x14ac:dyDescent="0.2">
      <c r="A4" s="21" t="s">
        <v>40</v>
      </c>
      <c r="B4" s="21" t="s">
        <v>41</v>
      </c>
      <c r="C4" s="22" t="s">
        <v>32</v>
      </c>
      <c r="D4" s="22" t="s">
        <v>39</v>
      </c>
      <c r="E4" s="22"/>
      <c r="F4" s="21" t="s">
        <v>33</v>
      </c>
      <c r="G4" s="21" t="s">
        <v>47</v>
      </c>
      <c r="H4" s="21" t="s">
        <v>37</v>
      </c>
      <c r="I4" s="21"/>
    </row>
    <row r="5" spans="1:9" ht="113.25" customHeight="1" x14ac:dyDescent="0.2">
      <c r="A5" s="21"/>
      <c r="B5" s="21"/>
      <c r="C5" s="22"/>
      <c r="D5" s="4" t="s">
        <v>44</v>
      </c>
      <c r="E5" s="4" t="s">
        <v>45</v>
      </c>
      <c r="F5" s="21"/>
      <c r="G5" s="21"/>
      <c r="H5" s="6" t="s">
        <v>35</v>
      </c>
      <c r="I5" s="4" t="s">
        <v>36</v>
      </c>
    </row>
    <row r="6" spans="1:9" x14ac:dyDescent="0.2">
      <c r="A6" s="7">
        <v>1</v>
      </c>
      <c r="B6" s="7">
        <v>0</v>
      </c>
      <c r="C6" s="12" t="s">
        <v>0</v>
      </c>
      <c r="D6" s="8">
        <f>SUM(D7:D13)</f>
        <v>160429739.69999999</v>
      </c>
      <c r="E6" s="8">
        <f>SUM(E7:E13)</f>
        <v>62888966.380000003</v>
      </c>
      <c r="F6" s="14">
        <f>E6/D6*100</f>
        <v>39.200316909820437</v>
      </c>
      <c r="G6" s="14">
        <f>SUM(G7:G13)</f>
        <v>77550134.810000002</v>
      </c>
      <c r="H6" s="14">
        <f>E6-G6</f>
        <v>-14661168.43</v>
      </c>
      <c r="I6" s="14">
        <f>E6/G6*100</f>
        <v>81.094593238399554</v>
      </c>
    </row>
    <row r="7" spans="1:9" ht="47.25" x14ac:dyDescent="0.2">
      <c r="A7" s="9">
        <v>1</v>
      </c>
      <c r="B7" s="9">
        <v>2</v>
      </c>
      <c r="C7" s="13" t="s">
        <v>1</v>
      </c>
      <c r="D7" s="10">
        <v>3124024.64</v>
      </c>
      <c r="E7" s="10">
        <v>1923775.76</v>
      </c>
      <c r="F7" s="15">
        <f t="shared" ref="F7:F40" si="0">E7/D7*100</f>
        <v>61.580044387870124</v>
      </c>
      <c r="G7" s="15">
        <v>1673211.73</v>
      </c>
      <c r="H7" s="15">
        <f t="shared" ref="H7:H40" si="1">E7-G7</f>
        <v>250564.03000000003</v>
      </c>
      <c r="I7" s="15">
        <f t="shared" ref="I7:I40" si="2">E7/G7*100</f>
        <v>114.97503427136505</v>
      </c>
    </row>
    <row r="8" spans="1:9" ht="63" x14ac:dyDescent="0.2">
      <c r="A8" s="9">
        <v>1</v>
      </c>
      <c r="B8" s="9">
        <v>3</v>
      </c>
      <c r="C8" s="13" t="s">
        <v>2</v>
      </c>
      <c r="D8" s="10">
        <v>2347751.8199999998</v>
      </c>
      <c r="E8" s="10">
        <v>1134168.02</v>
      </c>
      <c r="F8" s="15">
        <f t="shared" si="0"/>
        <v>48.308684518451358</v>
      </c>
      <c r="G8" s="15">
        <v>921691.85</v>
      </c>
      <c r="H8" s="15">
        <f t="shared" si="1"/>
        <v>212476.17000000004</v>
      </c>
      <c r="I8" s="15">
        <f t="shared" si="2"/>
        <v>123.05284244403376</v>
      </c>
    </row>
    <row r="9" spans="1:9" ht="63" x14ac:dyDescent="0.2">
      <c r="A9" s="9">
        <v>1</v>
      </c>
      <c r="B9" s="9">
        <v>4</v>
      </c>
      <c r="C9" s="13" t="s">
        <v>42</v>
      </c>
      <c r="D9" s="10">
        <v>86337589.560000002</v>
      </c>
      <c r="E9" s="10">
        <v>33147854.969999999</v>
      </c>
      <c r="F9" s="15">
        <f t="shared" si="0"/>
        <v>38.393306019927756</v>
      </c>
      <c r="G9" s="15">
        <v>33815662.020000003</v>
      </c>
      <c r="H9" s="15">
        <f t="shared" si="1"/>
        <v>-667807.05000000447</v>
      </c>
      <c r="I9" s="15">
        <f t="shared" si="2"/>
        <v>98.025154587820779</v>
      </c>
    </row>
    <row r="10" spans="1:9" x14ac:dyDescent="0.2">
      <c r="A10" s="9">
        <v>1</v>
      </c>
      <c r="B10" s="9">
        <v>5</v>
      </c>
      <c r="C10" s="13" t="s">
        <v>3</v>
      </c>
      <c r="D10" s="10">
        <v>9204.7999999999993</v>
      </c>
      <c r="E10" s="10">
        <v>1131</v>
      </c>
      <c r="F10" s="15">
        <f t="shared" si="0"/>
        <v>12.287067616895534</v>
      </c>
      <c r="G10" s="15">
        <v>0</v>
      </c>
      <c r="H10" s="15">
        <f t="shared" si="1"/>
        <v>1131</v>
      </c>
      <c r="I10" s="15">
        <v>0</v>
      </c>
    </row>
    <row r="11" spans="1:9" ht="47.25" x14ac:dyDescent="0.2">
      <c r="A11" s="9">
        <v>1</v>
      </c>
      <c r="B11" s="9">
        <v>6</v>
      </c>
      <c r="C11" s="13" t="s">
        <v>4</v>
      </c>
      <c r="D11" s="10">
        <v>16733893.140000001</v>
      </c>
      <c r="E11" s="10">
        <v>7021003.2000000002</v>
      </c>
      <c r="F11" s="15">
        <f t="shared" si="0"/>
        <v>41.956782807566086</v>
      </c>
      <c r="G11" s="15">
        <v>5764020.3700000001</v>
      </c>
      <c r="H11" s="15">
        <f t="shared" si="1"/>
        <v>1256982.83</v>
      </c>
      <c r="I11" s="15">
        <f t="shared" si="2"/>
        <v>121.80739742944384</v>
      </c>
    </row>
    <row r="12" spans="1:9" x14ac:dyDescent="0.2">
      <c r="A12" s="9">
        <v>1</v>
      </c>
      <c r="B12" s="9">
        <v>11</v>
      </c>
      <c r="C12" s="13" t="s">
        <v>5</v>
      </c>
      <c r="D12" s="10">
        <v>200000</v>
      </c>
      <c r="E12" s="10">
        <v>0</v>
      </c>
      <c r="F12" s="15">
        <f t="shared" si="0"/>
        <v>0</v>
      </c>
      <c r="G12" s="15">
        <v>0</v>
      </c>
      <c r="H12" s="15">
        <f t="shared" si="1"/>
        <v>0</v>
      </c>
      <c r="I12" s="15">
        <v>0</v>
      </c>
    </row>
    <row r="13" spans="1:9" x14ac:dyDescent="0.2">
      <c r="A13" s="9">
        <v>1</v>
      </c>
      <c r="B13" s="9">
        <v>13</v>
      </c>
      <c r="C13" s="13" t="s">
        <v>6</v>
      </c>
      <c r="D13" s="10">
        <v>51677275.740000002</v>
      </c>
      <c r="E13" s="10">
        <v>19661033.43</v>
      </c>
      <c r="F13" s="15">
        <f t="shared" si="0"/>
        <v>38.045800883388438</v>
      </c>
      <c r="G13" s="15">
        <v>35375548.840000004</v>
      </c>
      <c r="H13" s="15">
        <f t="shared" si="1"/>
        <v>-15714515.410000004</v>
      </c>
      <c r="I13" s="15">
        <f t="shared" si="2"/>
        <v>55.578030800101075</v>
      </c>
    </row>
    <row r="14" spans="1:9" x14ac:dyDescent="0.2">
      <c r="A14" s="7">
        <v>2</v>
      </c>
      <c r="B14" s="7">
        <v>0</v>
      </c>
      <c r="C14" s="12" t="s">
        <v>7</v>
      </c>
      <c r="D14" s="8">
        <f>D15</f>
        <v>2494520</v>
      </c>
      <c r="E14" s="8">
        <f>E15</f>
        <v>1011273.04</v>
      </c>
      <c r="F14" s="14">
        <f t="shared" si="0"/>
        <v>40.539784808299792</v>
      </c>
      <c r="G14" s="14">
        <f>G15</f>
        <v>894719.98</v>
      </c>
      <c r="H14" s="14">
        <f t="shared" si="1"/>
        <v>116553.06000000006</v>
      </c>
      <c r="I14" s="14">
        <f t="shared" si="2"/>
        <v>113.02676397144948</v>
      </c>
    </row>
    <row r="15" spans="1:9" x14ac:dyDescent="0.2">
      <c r="A15" s="9">
        <v>2</v>
      </c>
      <c r="B15" s="9">
        <v>3</v>
      </c>
      <c r="C15" s="13" t="s">
        <v>8</v>
      </c>
      <c r="D15" s="10">
        <v>2494520</v>
      </c>
      <c r="E15" s="10">
        <v>1011273.04</v>
      </c>
      <c r="F15" s="15">
        <f t="shared" si="0"/>
        <v>40.539784808299792</v>
      </c>
      <c r="G15" s="15">
        <v>894719.98</v>
      </c>
      <c r="H15" s="15">
        <f t="shared" si="1"/>
        <v>116553.06000000006</v>
      </c>
      <c r="I15" s="15">
        <f t="shared" si="2"/>
        <v>113.02676397144948</v>
      </c>
    </row>
    <row r="16" spans="1:9" ht="31.5" x14ac:dyDescent="0.2">
      <c r="A16" s="7">
        <v>3</v>
      </c>
      <c r="B16" s="7">
        <v>0</v>
      </c>
      <c r="C16" s="12" t="s">
        <v>9</v>
      </c>
      <c r="D16" s="8">
        <f>D17</f>
        <v>7059885.8600000003</v>
      </c>
      <c r="E16" s="8">
        <f>E17</f>
        <v>3079533.23</v>
      </c>
      <c r="F16" s="14">
        <f t="shared" si="0"/>
        <v>43.620156062976342</v>
      </c>
      <c r="G16" s="14">
        <f>G17</f>
        <v>2609674.66</v>
      </c>
      <c r="H16" s="14">
        <f t="shared" si="1"/>
        <v>469858.56999999983</v>
      </c>
      <c r="I16" s="14">
        <f t="shared" si="2"/>
        <v>118.00448834491881</v>
      </c>
    </row>
    <row r="17" spans="1:9" ht="47.25" x14ac:dyDescent="0.2">
      <c r="A17" s="9">
        <v>3</v>
      </c>
      <c r="B17" s="9">
        <v>10</v>
      </c>
      <c r="C17" s="13" t="s">
        <v>34</v>
      </c>
      <c r="D17" s="10">
        <v>7059885.8600000003</v>
      </c>
      <c r="E17" s="10">
        <v>3079533.23</v>
      </c>
      <c r="F17" s="15">
        <f t="shared" si="0"/>
        <v>43.620156062976342</v>
      </c>
      <c r="G17" s="15">
        <v>2609674.66</v>
      </c>
      <c r="H17" s="15">
        <f t="shared" si="1"/>
        <v>469858.56999999983</v>
      </c>
      <c r="I17" s="15">
        <f t="shared" si="2"/>
        <v>118.00448834491881</v>
      </c>
    </row>
    <row r="18" spans="1:9" x14ac:dyDescent="0.2">
      <c r="A18" s="7">
        <v>4</v>
      </c>
      <c r="B18" s="7">
        <v>0</v>
      </c>
      <c r="C18" s="12" t="s">
        <v>10</v>
      </c>
      <c r="D18" s="8">
        <f>SUM(D19:D22)</f>
        <v>243280024.33000001</v>
      </c>
      <c r="E18" s="8">
        <f>SUM(E19:E22)</f>
        <v>71844456.699999988</v>
      </c>
      <c r="F18" s="14">
        <f t="shared" si="0"/>
        <v>29.531588916049163</v>
      </c>
      <c r="G18" s="14">
        <f>SUM(G19:G22)</f>
        <v>183472009.04000002</v>
      </c>
      <c r="H18" s="14">
        <f t="shared" si="1"/>
        <v>-111627552.34000003</v>
      </c>
      <c r="I18" s="14">
        <f t="shared" si="2"/>
        <v>39.158265653665282</v>
      </c>
    </row>
    <row r="19" spans="1:9" x14ac:dyDescent="0.2">
      <c r="A19" s="9">
        <v>4</v>
      </c>
      <c r="B19" s="9">
        <v>5</v>
      </c>
      <c r="C19" s="13" t="s">
        <v>11</v>
      </c>
      <c r="D19" s="10">
        <v>11908409.58</v>
      </c>
      <c r="E19" s="10">
        <v>2774468.38</v>
      </c>
      <c r="F19" s="15">
        <f t="shared" si="0"/>
        <v>23.298395653603308</v>
      </c>
      <c r="G19" s="15">
        <v>2159502.58</v>
      </c>
      <c r="H19" s="15">
        <f t="shared" si="1"/>
        <v>614965.79999999981</v>
      </c>
      <c r="I19" s="15">
        <f t="shared" si="2"/>
        <v>128.47719681816724</v>
      </c>
    </row>
    <row r="20" spans="1:9" x14ac:dyDescent="0.2">
      <c r="A20" s="9">
        <v>4</v>
      </c>
      <c r="B20" s="9">
        <v>8</v>
      </c>
      <c r="C20" s="13" t="s">
        <v>12</v>
      </c>
      <c r="D20" s="10">
        <v>1440000</v>
      </c>
      <c r="E20" s="10">
        <v>0</v>
      </c>
      <c r="F20" s="15">
        <f t="shared" si="0"/>
        <v>0</v>
      </c>
      <c r="G20" s="15">
        <v>0</v>
      </c>
      <c r="H20" s="15">
        <f t="shared" si="1"/>
        <v>0</v>
      </c>
      <c r="I20" s="15">
        <v>0</v>
      </c>
    </row>
    <row r="21" spans="1:9" x14ac:dyDescent="0.2">
      <c r="A21" s="9">
        <v>4</v>
      </c>
      <c r="B21" s="9">
        <v>9</v>
      </c>
      <c r="C21" s="13" t="s">
        <v>13</v>
      </c>
      <c r="D21" s="10">
        <v>229405614.75</v>
      </c>
      <c r="E21" s="10">
        <v>69042550.519999996</v>
      </c>
      <c r="F21" s="15">
        <f t="shared" si="0"/>
        <v>30.096277545447474</v>
      </c>
      <c r="G21" s="15">
        <v>181287208.46000001</v>
      </c>
      <c r="H21" s="15">
        <f t="shared" si="1"/>
        <v>-112244657.94000001</v>
      </c>
      <c r="I21" s="15">
        <f t="shared" si="2"/>
        <v>38.084623347947819</v>
      </c>
    </row>
    <row r="22" spans="1:9" ht="31.5" x14ac:dyDescent="0.2">
      <c r="A22" s="9">
        <v>4</v>
      </c>
      <c r="B22" s="9">
        <v>12</v>
      </c>
      <c r="C22" s="13" t="s">
        <v>14</v>
      </c>
      <c r="D22" s="10">
        <v>526000</v>
      </c>
      <c r="E22" s="10">
        <v>27437.8</v>
      </c>
      <c r="F22" s="15">
        <f t="shared" si="0"/>
        <v>5.2163117870722431</v>
      </c>
      <c r="G22" s="15">
        <v>25298</v>
      </c>
      <c r="H22" s="15">
        <f t="shared" si="1"/>
        <v>2139.7999999999993</v>
      </c>
      <c r="I22" s="15">
        <v>0</v>
      </c>
    </row>
    <row r="23" spans="1:9" ht="31.5" x14ac:dyDescent="0.2">
      <c r="A23" s="7">
        <v>5</v>
      </c>
      <c r="B23" s="7">
        <v>0</v>
      </c>
      <c r="C23" s="12" t="s">
        <v>15</v>
      </c>
      <c r="D23" s="8">
        <f>D24</f>
        <v>70812801.799999997</v>
      </c>
      <c r="E23" s="8">
        <f>E24</f>
        <v>21214531.530000001</v>
      </c>
      <c r="F23" s="14">
        <f t="shared" si="0"/>
        <v>29.958610577106132</v>
      </c>
      <c r="G23" s="14">
        <f>G24</f>
        <v>17132875.530000001</v>
      </c>
      <c r="H23" s="14">
        <f t="shared" si="1"/>
        <v>4081656</v>
      </c>
      <c r="I23" s="14">
        <f t="shared" si="2"/>
        <v>123.82353150732311</v>
      </c>
    </row>
    <row r="24" spans="1:9" x14ac:dyDescent="0.2">
      <c r="A24" s="9">
        <v>5</v>
      </c>
      <c r="B24" s="9">
        <v>3</v>
      </c>
      <c r="C24" s="13" t="s">
        <v>16</v>
      </c>
      <c r="D24" s="10">
        <v>70812801.799999997</v>
      </c>
      <c r="E24" s="10">
        <v>21214531.530000001</v>
      </c>
      <c r="F24" s="15">
        <f t="shared" si="0"/>
        <v>29.958610577106132</v>
      </c>
      <c r="G24" s="15">
        <v>17132875.530000001</v>
      </c>
      <c r="H24" s="15">
        <f t="shared" si="1"/>
        <v>4081656</v>
      </c>
      <c r="I24" s="15">
        <f t="shared" si="2"/>
        <v>123.82353150732311</v>
      </c>
    </row>
    <row r="25" spans="1:9" x14ac:dyDescent="0.2">
      <c r="A25" s="7">
        <v>7</v>
      </c>
      <c r="B25" s="7">
        <v>0</v>
      </c>
      <c r="C25" s="12" t="s">
        <v>17</v>
      </c>
      <c r="D25" s="8">
        <f>SUM(D26:D30)</f>
        <v>850238576.74999988</v>
      </c>
      <c r="E25" s="8">
        <f>SUM(E26:E30)</f>
        <v>434798639.00999999</v>
      </c>
      <c r="F25" s="14">
        <f t="shared" si="0"/>
        <v>51.138427601344425</v>
      </c>
      <c r="G25" s="14">
        <f>SUM(G26:G30)</f>
        <v>411731326.98999995</v>
      </c>
      <c r="H25" s="14">
        <f t="shared" si="1"/>
        <v>23067312.020000041</v>
      </c>
      <c r="I25" s="14">
        <f t="shared" si="2"/>
        <v>105.60251564743344</v>
      </c>
    </row>
    <row r="26" spans="1:9" x14ac:dyDescent="0.2">
      <c r="A26" s="9">
        <v>7</v>
      </c>
      <c r="B26" s="9">
        <v>1</v>
      </c>
      <c r="C26" s="13" t="s">
        <v>18</v>
      </c>
      <c r="D26" s="10">
        <v>186427310.25999999</v>
      </c>
      <c r="E26" s="10">
        <v>80958233.189999998</v>
      </c>
      <c r="F26" s="15">
        <f t="shared" si="0"/>
        <v>43.426165982383147</v>
      </c>
      <c r="G26" s="15">
        <v>79569840.900000006</v>
      </c>
      <c r="H26" s="15">
        <f t="shared" si="1"/>
        <v>1388392.2899999917</v>
      </c>
      <c r="I26" s="15">
        <f t="shared" si="2"/>
        <v>101.74487252242324</v>
      </c>
    </row>
    <row r="27" spans="1:9" x14ac:dyDescent="0.2">
      <c r="A27" s="9">
        <v>7</v>
      </c>
      <c r="B27" s="9">
        <v>2</v>
      </c>
      <c r="C27" s="13" t="s">
        <v>19</v>
      </c>
      <c r="D27" s="10">
        <v>579339335.79999995</v>
      </c>
      <c r="E27" s="10">
        <v>319678623.44999999</v>
      </c>
      <c r="F27" s="15">
        <f t="shared" si="0"/>
        <v>55.179858106572574</v>
      </c>
      <c r="G27" s="15">
        <v>302454297.98000002</v>
      </c>
      <c r="H27" s="15">
        <f t="shared" si="1"/>
        <v>17224325.469999969</v>
      </c>
      <c r="I27" s="15">
        <f t="shared" si="2"/>
        <v>105.69485227521514</v>
      </c>
    </row>
    <row r="28" spans="1:9" x14ac:dyDescent="0.2">
      <c r="A28" s="9">
        <v>7</v>
      </c>
      <c r="B28" s="9">
        <v>3</v>
      </c>
      <c r="C28" s="13" t="s">
        <v>20</v>
      </c>
      <c r="D28" s="10">
        <v>57384067.920000002</v>
      </c>
      <c r="E28" s="10">
        <v>24756406.539999999</v>
      </c>
      <c r="F28" s="15">
        <f t="shared" si="0"/>
        <v>43.141602603902676</v>
      </c>
      <c r="G28" s="15">
        <v>21424291.84</v>
      </c>
      <c r="H28" s="15">
        <f t="shared" si="1"/>
        <v>3332114.6999999993</v>
      </c>
      <c r="I28" s="15">
        <f t="shared" si="2"/>
        <v>115.55297474887271</v>
      </c>
    </row>
    <row r="29" spans="1:9" x14ac:dyDescent="0.2">
      <c r="A29" s="9">
        <v>7</v>
      </c>
      <c r="B29" s="9">
        <v>7</v>
      </c>
      <c r="C29" s="13" t="s">
        <v>21</v>
      </c>
      <c r="D29" s="10">
        <v>2224588.2400000002</v>
      </c>
      <c r="E29" s="10">
        <v>616174.71</v>
      </c>
      <c r="F29" s="15">
        <f t="shared" si="0"/>
        <v>27.698371272519175</v>
      </c>
      <c r="G29" s="15">
        <v>771751.26</v>
      </c>
      <c r="H29" s="15">
        <f t="shared" si="1"/>
        <v>-155576.55000000005</v>
      </c>
      <c r="I29" s="15">
        <f t="shared" si="2"/>
        <v>79.841101911514855</v>
      </c>
    </row>
    <row r="30" spans="1:9" x14ac:dyDescent="0.2">
      <c r="A30" s="9">
        <v>7</v>
      </c>
      <c r="B30" s="9">
        <v>9</v>
      </c>
      <c r="C30" s="13" t="s">
        <v>22</v>
      </c>
      <c r="D30" s="10">
        <v>24863274.530000001</v>
      </c>
      <c r="E30" s="10">
        <v>8789201.1199999992</v>
      </c>
      <c r="F30" s="15">
        <f t="shared" si="0"/>
        <v>35.350135033078438</v>
      </c>
      <c r="G30" s="15">
        <v>7511145.0099999998</v>
      </c>
      <c r="H30" s="15">
        <f t="shared" si="1"/>
        <v>1278056.1099999994</v>
      </c>
      <c r="I30" s="15">
        <f t="shared" si="2"/>
        <v>117.01546313243125</v>
      </c>
    </row>
    <row r="31" spans="1:9" x14ac:dyDescent="0.2">
      <c r="A31" s="7">
        <v>8</v>
      </c>
      <c r="B31" s="7">
        <v>0</v>
      </c>
      <c r="C31" s="12" t="s">
        <v>23</v>
      </c>
      <c r="D31" s="8">
        <f>D32+D33</f>
        <v>85758929.950000003</v>
      </c>
      <c r="E31" s="8">
        <f>E32+E33</f>
        <v>41606023.5</v>
      </c>
      <c r="F31" s="14">
        <f t="shared" si="0"/>
        <v>48.515091692792275</v>
      </c>
      <c r="G31" s="14">
        <f>G32+G33</f>
        <v>47605617.129999995</v>
      </c>
      <c r="H31" s="14">
        <f t="shared" si="1"/>
        <v>-5999593.6299999952</v>
      </c>
      <c r="I31" s="14">
        <f t="shared" si="2"/>
        <v>87.397298907781234</v>
      </c>
    </row>
    <row r="32" spans="1:9" x14ac:dyDescent="0.2">
      <c r="A32" s="9">
        <v>8</v>
      </c>
      <c r="B32" s="9">
        <v>1</v>
      </c>
      <c r="C32" s="13" t="s">
        <v>24</v>
      </c>
      <c r="D32" s="10">
        <v>81221153.340000004</v>
      </c>
      <c r="E32" s="10">
        <v>39784434.869999997</v>
      </c>
      <c r="F32" s="15">
        <f t="shared" si="0"/>
        <v>48.982848967261411</v>
      </c>
      <c r="G32" s="15">
        <v>45842373.899999999</v>
      </c>
      <c r="H32" s="15">
        <f t="shared" si="1"/>
        <v>-6057939.0300000012</v>
      </c>
      <c r="I32" s="15">
        <f t="shared" si="2"/>
        <v>86.785285065702055</v>
      </c>
    </row>
    <row r="33" spans="1:9" ht="31.5" x14ac:dyDescent="0.2">
      <c r="A33" s="9">
        <v>8</v>
      </c>
      <c r="B33" s="9">
        <v>4</v>
      </c>
      <c r="C33" s="13" t="s">
        <v>25</v>
      </c>
      <c r="D33" s="10">
        <v>4537776.6100000003</v>
      </c>
      <c r="E33" s="10">
        <v>1821588.63</v>
      </c>
      <c r="F33" s="15">
        <f t="shared" si="0"/>
        <v>40.142756829098289</v>
      </c>
      <c r="G33" s="15">
        <v>1763243.23</v>
      </c>
      <c r="H33" s="15">
        <f t="shared" si="1"/>
        <v>58345.399999999907</v>
      </c>
      <c r="I33" s="15">
        <f t="shared" si="2"/>
        <v>103.3089819377897</v>
      </c>
    </row>
    <row r="34" spans="1:9" x14ac:dyDescent="0.2">
      <c r="A34" s="7">
        <v>10</v>
      </c>
      <c r="B34" s="7">
        <v>0</v>
      </c>
      <c r="C34" s="12" t="s">
        <v>26</v>
      </c>
      <c r="D34" s="8">
        <f>D35+D36+D37</f>
        <v>185450495.52000001</v>
      </c>
      <c r="E34" s="8">
        <f>E35+E36+E37</f>
        <v>98845174.539999992</v>
      </c>
      <c r="F34" s="14">
        <f t="shared" si="0"/>
        <v>53.300032584350774</v>
      </c>
      <c r="G34" s="14">
        <f>G35+G36+G37</f>
        <v>192016842.75</v>
      </c>
      <c r="H34" s="14">
        <f t="shared" si="1"/>
        <v>-93171668.210000008</v>
      </c>
      <c r="I34" s="14">
        <f t="shared" si="2"/>
        <v>51.477346010054625</v>
      </c>
    </row>
    <row r="35" spans="1:9" x14ac:dyDescent="0.2">
      <c r="A35" s="9">
        <v>10</v>
      </c>
      <c r="B35" s="9">
        <v>3</v>
      </c>
      <c r="C35" s="13" t="s">
        <v>27</v>
      </c>
      <c r="D35" s="10">
        <v>100043265.23</v>
      </c>
      <c r="E35" s="10">
        <v>66855802.409999996</v>
      </c>
      <c r="F35" s="15">
        <f t="shared" si="0"/>
        <v>66.826889602511613</v>
      </c>
      <c r="G35" s="15">
        <v>76039417.090000004</v>
      </c>
      <c r="H35" s="15">
        <f t="shared" si="1"/>
        <v>-9183614.6800000072</v>
      </c>
      <c r="I35" s="15">
        <f t="shared" si="2"/>
        <v>87.922560388475475</v>
      </c>
    </row>
    <row r="36" spans="1:9" x14ac:dyDescent="0.2">
      <c r="A36" s="9">
        <v>10</v>
      </c>
      <c r="B36" s="9">
        <v>4</v>
      </c>
      <c r="C36" s="13" t="s">
        <v>28</v>
      </c>
      <c r="D36" s="10">
        <v>66945535.770000003</v>
      </c>
      <c r="E36" s="10">
        <v>24169372.129999999</v>
      </c>
      <c r="F36" s="15">
        <f t="shared" si="0"/>
        <v>36.103037868031983</v>
      </c>
      <c r="G36" s="15">
        <v>108927425.66</v>
      </c>
      <c r="H36" s="15">
        <f t="shared" si="1"/>
        <v>-84758053.530000001</v>
      </c>
      <c r="I36" s="15">
        <f t="shared" si="2"/>
        <v>22.188509444298198</v>
      </c>
    </row>
    <row r="37" spans="1:9" x14ac:dyDescent="0.2">
      <c r="A37" s="9">
        <v>10</v>
      </c>
      <c r="B37" s="9">
        <v>6</v>
      </c>
      <c r="C37" s="13" t="s">
        <v>29</v>
      </c>
      <c r="D37" s="10">
        <v>18461694.52</v>
      </c>
      <c r="E37" s="10">
        <v>7820000</v>
      </c>
      <c r="F37" s="15">
        <f t="shared" si="0"/>
        <v>42.357975274308679</v>
      </c>
      <c r="G37" s="15">
        <v>7050000</v>
      </c>
      <c r="H37" s="15">
        <f t="shared" si="1"/>
        <v>770000</v>
      </c>
      <c r="I37" s="15">
        <f t="shared" si="2"/>
        <v>110.92198581560284</v>
      </c>
    </row>
    <row r="38" spans="1:9" x14ac:dyDescent="0.2">
      <c r="A38" s="7">
        <v>11</v>
      </c>
      <c r="B38" s="7">
        <v>0</v>
      </c>
      <c r="C38" s="12" t="s">
        <v>30</v>
      </c>
      <c r="D38" s="8">
        <f>D39</f>
        <v>12903010.91</v>
      </c>
      <c r="E38" s="8">
        <f>E39</f>
        <v>6702942.79</v>
      </c>
      <c r="F38" s="14">
        <f t="shared" si="0"/>
        <v>51.948671800355783</v>
      </c>
      <c r="G38" s="14">
        <f>G39</f>
        <v>5654563.9199999999</v>
      </c>
      <c r="H38" s="14">
        <f t="shared" si="1"/>
        <v>1048378.8700000001</v>
      </c>
      <c r="I38" s="14">
        <f t="shared" si="2"/>
        <v>118.54040178574903</v>
      </c>
    </row>
    <row r="39" spans="1:9" x14ac:dyDescent="0.2">
      <c r="A39" s="9">
        <v>11</v>
      </c>
      <c r="B39" s="9">
        <v>1</v>
      </c>
      <c r="C39" s="13" t="s">
        <v>31</v>
      </c>
      <c r="D39" s="10">
        <v>12903010.91</v>
      </c>
      <c r="E39" s="10">
        <v>6702942.79</v>
      </c>
      <c r="F39" s="15">
        <f t="shared" si="0"/>
        <v>51.948671800355783</v>
      </c>
      <c r="G39" s="15">
        <v>5654563.9199999999</v>
      </c>
      <c r="H39" s="15">
        <f t="shared" si="1"/>
        <v>1048378.8700000001</v>
      </c>
      <c r="I39" s="15">
        <f t="shared" si="2"/>
        <v>118.54040178574903</v>
      </c>
    </row>
    <row r="40" spans="1:9" x14ac:dyDescent="0.2">
      <c r="A40" s="17" t="s">
        <v>43</v>
      </c>
      <c r="B40" s="18"/>
      <c r="C40" s="19"/>
      <c r="D40" s="11">
        <f>D6+D14+D16+D18+D23+D25+D31+D34+D38</f>
        <v>1618427984.8199999</v>
      </c>
      <c r="E40" s="11">
        <f>E6+E14+E16+E18+E23+E25+E31+E34+E38</f>
        <v>741991540.71999991</v>
      </c>
      <c r="F40" s="16">
        <f t="shared" si="0"/>
        <v>45.846435410131861</v>
      </c>
      <c r="G40" s="16">
        <f>G6+G14+G16+G18+G23+G25+G31+G34+G38</f>
        <v>938667764.80999994</v>
      </c>
      <c r="H40" s="16">
        <f t="shared" si="1"/>
        <v>-196676224.09000003</v>
      </c>
      <c r="I40" s="16">
        <f t="shared" si="2"/>
        <v>79.04730177563836</v>
      </c>
    </row>
  </sheetData>
  <autoFilter ref="A5:J5"/>
  <mergeCells count="9">
    <mergeCell ref="A40:C40"/>
    <mergeCell ref="A1:I2"/>
    <mergeCell ref="G4:G5"/>
    <mergeCell ref="H4:I4"/>
    <mergeCell ref="C4:C5"/>
    <mergeCell ref="D4:E4"/>
    <mergeCell ref="F4:F5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тыс. рублей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PC</cp:lastModifiedBy>
  <cp:lastPrinted>2023-04-06T12:30:26Z</cp:lastPrinted>
  <dcterms:created xsi:type="dcterms:W3CDTF">2018-07-19T10:58:06Z</dcterms:created>
  <dcterms:modified xsi:type="dcterms:W3CDTF">2024-08-13T06:54:49Z</dcterms:modified>
</cp:coreProperties>
</file>