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тыс. рублей" sheetId="6" r:id="rId1"/>
  </sheets>
  <definedNames>
    <definedName name="__bookmark_11">#REF!</definedName>
    <definedName name="__bookmark_15">#REF!</definedName>
    <definedName name="__bookmark_17">#REF!</definedName>
    <definedName name="__bookmark_2">#REF!</definedName>
    <definedName name="__bookmark_29">#REF!</definedName>
    <definedName name="__bookmark_5">#REF!</definedName>
    <definedName name="_xlnm._FilterDatabase" localSheetId="0" hidden="1">'тыс. рублей'!$A$5:$J$5</definedName>
  </definedNames>
  <calcPr calcId="145621" iterate="1"/>
</workbook>
</file>

<file path=xl/calcChain.xml><?xml version="1.0" encoding="utf-8"?>
<calcChain xmlns="http://schemas.openxmlformats.org/spreadsheetml/2006/main">
  <c r="G23" i="6" l="1"/>
  <c r="E23" i="6"/>
  <c r="D23" i="6"/>
  <c r="H24" i="6"/>
  <c r="F24" i="6"/>
  <c r="I40" i="6" l="1"/>
  <c r="I38" i="6"/>
  <c r="I37" i="6"/>
  <c r="I36" i="6"/>
  <c r="I34" i="6"/>
  <c r="I33" i="6"/>
  <c r="I31" i="6"/>
  <c r="I30" i="6"/>
  <c r="I29" i="6"/>
  <c r="I28" i="6"/>
  <c r="I27" i="6"/>
  <c r="I25" i="6"/>
  <c r="I21" i="6"/>
  <c r="I19" i="6"/>
  <c r="I17" i="6"/>
  <c r="I15" i="6"/>
  <c r="I13" i="6"/>
  <c r="I11" i="6"/>
  <c r="I9" i="6"/>
  <c r="I8" i="6"/>
  <c r="I7" i="6"/>
  <c r="G39" i="6" l="1"/>
  <c r="E39" i="6"/>
  <c r="D39" i="6"/>
  <c r="G35" i="6"/>
  <c r="E35" i="6"/>
  <c r="D35" i="6"/>
  <c r="G32" i="6"/>
  <c r="E32" i="6"/>
  <c r="D32" i="6"/>
  <c r="G26" i="6"/>
  <c r="E26" i="6"/>
  <c r="D26" i="6"/>
  <c r="H23" i="6"/>
  <c r="G18" i="6"/>
  <c r="E18" i="6"/>
  <c r="D18" i="6"/>
  <c r="G16" i="6"/>
  <c r="E16" i="6"/>
  <c r="D16" i="6"/>
  <c r="G14" i="6"/>
  <c r="E14" i="6"/>
  <c r="D14" i="6"/>
  <c r="F40" i="6"/>
  <c r="F38" i="6"/>
  <c r="F37" i="6"/>
  <c r="F36" i="6"/>
  <c r="F34" i="6"/>
  <c r="F33" i="6"/>
  <c r="F31" i="6"/>
  <c r="F30" i="6"/>
  <c r="F29" i="6"/>
  <c r="F28" i="6"/>
  <c r="F27" i="6"/>
  <c r="F25" i="6"/>
  <c r="F22" i="6"/>
  <c r="F21" i="6"/>
  <c r="F20" i="6"/>
  <c r="F19" i="6"/>
  <c r="F17" i="6"/>
  <c r="F15" i="6"/>
  <c r="F13" i="6"/>
  <c r="F12" i="6"/>
  <c r="F11" i="6"/>
  <c r="F10" i="6"/>
  <c r="F9" i="6"/>
  <c r="F8" i="6"/>
  <c r="F7" i="6"/>
  <c r="H40" i="6"/>
  <c r="H38" i="6"/>
  <c r="H37" i="6"/>
  <c r="H36" i="6"/>
  <c r="H34" i="6"/>
  <c r="H33" i="6"/>
  <c r="H31" i="6"/>
  <c r="H30" i="6"/>
  <c r="H29" i="6"/>
  <c r="H28" i="6"/>
  <c r="H27" i="6"/>
  <c r="H25" i="6"/>
  <c r="H22" i="6"/>
  <c r="H21" i="6"/>
  <c r="H20" i="6"/>
  <c r="H19" i="6"/>
  <c r="H17" i="6"/>
  <c r="H15" i="6"/>
  <c r="H13" i="6"/>
  <c r="H12" i="6"/>
  <c r="H11" i="6"/>
  <c r="H10" i="6"/>
  <c r="H9" i="6"/>
  <c r="H8" i="6"/>
  <c r="H7" i="6"/>
  <c r="H35" i="6" l="1"/>
  <c r="I39" i="6"/>
  <c r="F39" i="6"/>
  <c r="I35" i="6"/>
  <c r="F26" i="6"/>
  <c r="I23" i="6"/>
  <c r="I14" i="6"/>
  <c r="H39" i="6"/>
  <c r="H32" i="6"/>
  <c r="I32" i="6"/>
  <c r="H26" i="6"/>
  <c r="I26" i="6"/>
  <c r="H18" i="6"/>
  <c r="I18" i="6"/>
  <c r="H16" i="6"/>
  <c r="I16" i="6"/>
  <c r="H14" i="6"/>
  <c r="F35" i="6"/>
  <c r="F32" i="6"/>
  <c r="F23" i="6"/>
  <c r="F18" i="6"/>
  <c r="F16" i="6"/>
  <c r="F14" i="6"/>
  <c r="G6" i="6"/>
  <c r="E6" i="6"/>
  <c r="E41" i="6" s="1"/>
  <c r="D6" i="6"/>
  <c r="D41" i="6" l="1"/>
  <c r="F41" i="6" s="1"/>
  <c r="F6" i="6"/>
  <c r="I6" i="6"/>
  <c r="G41" i="6"/>
  <c r="H6" i="6"/>
  <c r="H41" i="6" l="1"/>
  <c r="I41" i="6"/>
</calcChain>
</file>

<file path=xl/sharedStrings.xml><?xml version="1.0" encoding="utf-8"?>
<sst xmlns="http://schemas.openxmlformats.org/spreadsheetml/2006/main" count="49" uniqueCount="49">
  <si>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</si>
  <si>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</si>
  <si>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</si>
  <si>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</si>
  <si>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</si>
  <si>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</si>
  <si>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</si>
  <si>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</si>
  <si>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</si>
  <si>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</si>
  <si>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</si>
  <si>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</si>
  <si>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</si>
  <si>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</si>
  <si>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</si>
  <si>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</si>
  <si>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</si>
  <si>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</si>
  <si>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</si>
  <si>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</si>
  <si>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</si>
  <si>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</si>
  <si>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</si>
  <si>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</si>
  <si>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</si>
  <si>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</si>
  <si>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</si>
  <si>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</si>
  <si>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</si>
  <si>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</si>
  <si>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</si>
  <si>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</si>
  <si>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 xml:space="preserve">Наименование </t>
  </si>
  <si>
    <t>Процент исполнения к уточненному плану, %</t>
  </si>
  <si>
    <t>Защита населения и территории от чрезвычайных ситуаций природного и техногенного характера, пожарная безопасность</t>
  </si>
  <si>
    <t>абс. сумма</t>
  </si>
  <si>
    <t>%</t>
  </si>
  <si>
    <t>Отклонение к соответствующему периоду прошлого года</t>
  </si>
  <si>
    <t>(тыс. рублей)</t>
  </si>
  <si>
    <t>2024 год</t>
  </si>
  <si>
    <t>Раздел</t>
  </si>
  <si>
    <t>Подраздел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</si>
  <si>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</si>
  <si>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Всего:</t>
  </si>
  <si>
    <t>План 
на 2024 год
(сводная бюджетная роспись по состоянию на 01.10.2024 г.)</t>
  </si>
  <si>
    <t xml:space="preserve">Исполнение 
за 9 месяцев 2024 года
</t>
  </si>
  <si>
    <t>Сведения об исполнении бюджета Грачевского муниципального округа Ставропольского края по расходам за 9 месяцев 2024 года в разрезе разделов и подразделов классификации расходов в сравнении с запланированными значениями на 2024 год и соответствующим периодом прошлого года</t>
  </si>
  <si>
    <t xml:space="preserve">Исполнено за  
9 месяцев 2023 года
</t>
  </si>
  <si>
    <t>Жилищное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</si>
</sst>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;[Red]\-00;&quot;&quot;"/>
    <numFmt numFmtId="166" formatCode="000;[Red]\-000;&quot;&quot;"/>
  </numFmts>
  <fonts count="5" x14ac:knownFonts="1">
    <font>
      <sz val="10"/>
      <name val="Arial"/>
    </font>
    <font>
      <sz val="12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165" fontId="4" fillId="2" borderId="1" xfId="1" applyNumberFormat="1" applyFont="1" applyFill="1" applyBorder="1" applyAlignment="1" applyProtection="1">
      <alignment horizontal="center" vertical="center"/>
      <protection hidden="1"/>
    </xf>
    <xf numFmtId="164" fontId="4" fillId="2" borderId="1" xfId="2" applyNumberFormat="1" applyFont="1" applyFill="1" applyBorder="1" applyAlignment="1" applyProtection="1">
      <alignment horizontal="center" vertical="center"/>
      <protection hidden="1"/>
    </xf>
    <xf numFmtId="165" fontId="1" fillId="0" borderId="1" xfId="1" applyNumberFormat="1" applyFont="1" applyFill="1" applyBorder="1" applyAlignment="1" applyProtection="1">
      <alignment horizontal="center" vertical="center"/>
      <protection hidden="1"/>
    </xf>
    <xf numFmtId="164" fontId="1" fillId="0" borderId="1" xfId="2" applyNumberFormat="1" applyFont="1" applyFill="1" applyBorder="1" applyAlignment="1" applyProtection="1">
      <alignment horizontal="center" vertical="center"/>
      <protection hidden="1"/>
    </xf>
    <xf numFmtId="164" fontId="4" fillId="3" borderId="1" xfId="2" applyNumberFormat="1" applyFont="1" applyFill="1" applyBorder="1" applyAlignment="1" applyProtection="1">
      <alignment horizontal="center" vertical="center"/>
      <protection hidden="1"/>
    </xf>
    <xf numFmtId="166" fontId="4" fillId="2" borderId="1" xfId="2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2" applyNumberFormat="1" applyFont="1" applyFill="1" applyBorder="1" applyAlignment="1" applyProtection="1">
      <alignment horizontal="left" vertical="center" wrapText="1"/>
      <protection hidden="1"/>
    </xf>
    <xf numFmtId="4" fontId="4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2" xfId="2" applyNumberFormat="1" applyFont="1" applyFill="1" applyBorder="1" applyAlignment="1" applyProtection="1">
      <alignment horizontal="left" vertical="center"/>
      <protection hidden="1"/>
    </xf>
    <xf numFmtId="0" fontId="4" fillId="3" borderId="4" xfId="2" applyNumberFormat="1" applyFont="1" applyFill="1" applyBorder="1" applyAlignment="1" applyProtection="1">
      <alignment horizontal="left" vertical="center"/>
      <protection hidden="1"/>
    </xf>
    <xf numFmtId="0" fontId="4" fillId="3" borderId="3" xfId="2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85" zoomScaleNormal="100" zoomScaleSheetLayoutView="85" workbookViewId="0">
      <selection activeCell="G41" sqref="G41"/>
    </sheetView>
  </sheetViews>
  <sheetFormatPr defaultRowHeight="15.75" x14ac:dyDescent="0.25"/>
  <cols>
    <col min="1" max="2" width="12.28515625" style="3" customWidth="1"/>
    <col min="3" max="3" width="50.7109375" customWidth="1"/>
    <col min="4" max="4" width="24" customWidth="1"/>
    <col min="5" max="5" width="22.42578125" customWidth="1"/>
    <col min="6" max="6" width="14" style="1" customWidth="1"/>
    <col min="7" max="7" width="26.28515625" customWidth="1"/>
    <col min="8" max="8" width="18.28515625" customWidth="1"/>
    <col min="9" max="9" width="13.5703125" customWidth="1"/>
    <col min="11" max="11" width="9.140625" style="5"/>
    <col min="12" max="13" width="12.7109375" style="5" bestFit="1" customWidth="1"/>
    <col min="14" max="16" width="9.140625" style="5"/>
  </cols>
  <sheetData>
    <row r="1" spans="1:9" ht="15.75" customHeight="1" x14ac:dyDescent="0.2">
      <c r="A1" s="20" t="s">
        <v>46</v>
      </c>
      <c r="B1" s="20"/>
      <c r="C1" s="20"/>
      <c r="D1" s="20"/>
      <c r="E1" s="20"/>
      <c r="F1" s="20"/>
      <c r="G1" s="20"/>
      <c r="H1" s="20"/>
      <c r="I1" s="20"/>
    </row>
    <row r="2" spans="1:9" ht="15.7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F3" s="2"/>
      <c r="I3" s="2" t="s">
        <v>38</v>
      </c>
    </row>
    <row r="4" spans="1:9" ht="52.5" customHeight="1" x14ac:dyDescent="0.2">
      <c r="A4" s="21" t="s">
        <v>40</v>
      </c>
      <c r="B4" s="21" t="s">
        <v>41</v>
      </c>
      <c r="C4" s="22" t="s">
        <v>32</v>
      </c>
      <c r="D4" s="22" t="s">
        <v>39</v>
      </c>
      <c r="E4" s="22"/>
      <c r="F4" s="21" t="s">
        <v>33</v>
      </c>
      <c r="G4" s="21" t="s">
        <v>47</v>
      </c>
      <c r="H4" s="21" t="s">
        <v>37</v>
      </c>
      <c r="I4" s="21"/>
    </row>
    <row r="5" spans="1:9" ht="113.25" customHeight="1" x14ac:dyDescent="0.2">
      <c r="A5" s="21"/>
      <c r="B5" s="21"/>
      <c r="C5" s="22"/>
      <c r="D5" s="4" t="s">
        <v>44</v>
      </c>
      <c r="E5" s="4" t="s">
        <v>45</v>
      </c>
      <c r="F5" s="21"/>
      <c r="G5" s="21"/>
      <c r="H5" s="6" t="s">
        <v>35</v>
      </c>
      <c r="I5" s="4" t="s">
        <v>36</v>
      </c>
    </row>
    <row r="6" spans="1:9" x14ac:dyDescent="0.2">
      <c r="A6" s="7">
        <v>1</v>
      </c>
      <c r="B6" s="7">
        <v>0</v>
      </c>
      <c r="C6" s="12" t="s">
        <v>0</v>
      </c>
      <c r="D6" s="8">
        <f>SUM(D7:D13)</f>
        <v>164600344.47999999</v>
      </c>
      <c r="E6" s="8">
        <f>SUM(E7:E13)</f>
        <v>101765342.34</v>
      </c>
      <c r="F6" s="14">
        <f>E6/D6*100</f>
        <v>61.825716502291492</v>
      </c>
      <c r="G6" s="14">
        <f>SUM(G7:G13)</f>
        <v>112964311.72</v>
      </c>
      <c r="H6" s="14">
        <f>E6-G6</f>
        <v>-11198969.379999995</v>
      </c>
      <c r="I6" s="14">
        <f>E6/G6*100</f>
        <v>90.0862766218074</v>
      </c>
    </row>
    <row r="7" spans="1:9" ht="47.25" x14ac:dyDescent="0.2">
      <c r="A7" s="9">
        <v>1</v>
      </c>
      <c r="B7" s="9">
        <v>2</v>
      </c>
      <c r="C7" s="13" t="s">
        <v>1</v>
      </c>
      <c r="D7" s="10">
        <v>3977017.99</v>
      </c>
      <c r="E7" s="10">
        <v>2985626.75</v>
      </c>
      <c r="F7" s="15">
        <f t="shared" ref="F7:F41" si="0">E7/D7*100</f>
        <v>75.071995085443405</v>
      </c>
      <c r="G7" s="15">
        <v>2583591.39</v>
      </c>
      <c r="H7" s="15">
        <f t="shared" ref="H7:H41" si="1">E7-G7</f>
        <v>402035.35999999987</v>
      </c>
      <c r="I7" s="15">
        <f t="shared" ref="I7:I41" si="2">E7/G7*100</f>
        <v>115.561104652853</v>
      </c>
    </row>
    <row r="8" spans="1:9" ht="63" x14ac:dyDescent="0.2">
      <c r="A8" s="9">
        <v>1</v>
      </c>
      <c r="B8" s="9">
        <v>3</v>
      </c>
      <c r="C8" s="13" t="s">
        <v>2</v>
      </c>
      <c r="D8" s="10">
        <v>2309531.8199999998</v>
      </c>
      <c r="E8" s="10">
        <v>1651436.23</v>
      </c>
      <c r="F8" s="15">
        <f t="shared" si="0"/>
        <v>71.505238234821121</v>
      </c>
      <c r="G8" s="15">
        <v>1324448.0900000001</v>
      </c>
      <c r="H8" s="15">
        <f t="shared" si="1"/>
        <v>326988.1399999999</v>
      </c>
      <c r="I8" s="15">
        <f t="shared" si="2"/>
        <v>124.68863388975855</v>
      </c>
    </row>
    <row r="9" spans="1:9" ht="63" x14ac:dyDescent="0.2">
      <c r="A9" s="9">
        <v>1</v>
      </c>
      <c r="B9" s="9">
        <v>4</v>
      </c>
      <c r="C9" s="13" t="s">
        <v>42</v>
      </c>
      <c r="D9" s="10">
        <v>87372850.069999993</v>
      </c>
      <c r="E9" s="10">
        <v>53711300.630000003</v>
      </c>
      <c r="F9" s="15">
        <f t="shared" si="0"/>
        <v>61.473673557596477</v>
      </c>
      <c r="G9" s="15">
        <v>52136281.049999997</v>
      </c>
      <c r="H9" s="15">
        <f t="shared" si="1"/>
        <v>1575019.5800000057</v>
      </c>
      <c r="I9" s="15">
        <f t="shared" si="2"/>
        <v>103.02096649066613</v>
      </c>
    </row>
    <row r="10" spans="1:9" x14ac:dyDescent="0.2">
      <c r="A10" s="9">
        <v>1</v>
      </c>
      <c r="B10" s="9">
        <v>5</v>
      </c>
      <c r="C10" s="13" t="s">
        <v>3</v>
      </c>
      <c r="D10" s="10">
        <v>9204.7999999999993</v>
      </c>
      <c r="E10" s="10">
        <v>1131</v>
      </c>
      <c r="F10" s="15">
        <f t="shared" si="0"/>
        <v>12.287067616895534</v>
      </c>
      <c r="G10" s="15">
        <v>0</v>
      </c>
      <c r="H10" s="15">
        <f t="shared" si="1"/>
        <v>1131</v>
      </c>
      <c r="I10" s="15">
        <v>0</v>
      </c>
    </row>
    <row r="11" spans="1:9" ht="47.25" x14ac:dyDescent="0.2">
      <c r="A11" s="9">
        <v>1</v>
      </c>
      <c r="B11" s="9">
        <v>6</v>
      </c>
      <c r="C11" s="13" t="s">
        <v>4</v>
      </c>
      <c r="D11" s="10">
        <v>16930017.109999999</v>
      </c>
      <c r="E11" s="10">
        <v>11685330.15</v>
      </c>
      <c r="F11" s="15">
        <f t="shared" si="0"/>
        <v>69.021372359380919</v>
      </c>
      <c r="G11" s="15">
        <v>9484475.7200000007</v>
      </c>
      <c r="H11" s="15">
        <f t="shared" si="1"/>
        <v>2200854.4299999997</v>
      </c>
      <c r="I11" s="15">
        <f t="shared" si="2"/>
        <v>123.20480852050724</v>
      </c>
    </row>
    <row r="12" spans="1:9" x14ac:dyDescent="0.2">
      <c r="A12" s="9">
        <v>1</v>
      </c>
      <c r="B12" s="9">
        <v>11</v>
      </c>
      <c r="C12" s="13" t="s">
        <v>5</v>
      </c>
      <c r="D12" s="10">
        <v>200000</v>
      </c>
      <c r="E12" s="10">
        <v>0</v>
      </c>
      <c r="F12" s="15">
        <f t="shared" si="0"/>
        <v>0</v>
      </c>
      <c r="G12" s="15">
        <v>0</v>
      </c>
      <c r="H12" s="15">
        <f t="shared" si="1"/>
        <v>0</v>
      </c>
      <c r="I12" s="15">
        <v>0</v>
      </c>
    </row>
    <row r="13" spans="1:9" x14ac:dyDescent="0.2">
      <c r="A13" s="9">
        <v>1</v>
      </c>
      <c r="B13" s="9">
        <v>13</v>
      </c>
      <c r="C13" s="13" t="s">
        <v>6</v>
      </c>
      <c r="D13" s="10">
        <v>53801722.689999998</v>
      </c>
      <c r="E13" s="10">
        <v>31730517.579999998</v>
      </c>
      <c r="F13" s="15">
        <f t="shared" si="0"/>
        <v>58.976768760413087</v>
      </c>
      <c r="G13" s="15">
        <v>47435515.469999999</v>
      </c>
      <c r="H13" s="15">
        <f t="shared" si="1"/>
        <v>-15704997.890000001</v>
      </c>
      <c r="I13" s="15">
        <f t="shared" si="2"/>
        <v>66.89190001543794</v>
      </c>
    </row>
    <row r="14" spans="1:9" x14ac:dyDescent="0.2">
      <c r="A14" s="7">
        <v>2</v>
      </c>
      <c r="B14" s="7">
        <v>0</v>
      </c>
      <c r="C14" s="12" t="s">
        <v>7</v>
      </c>
      <c r="D14" s="8">
        <f>D15</f>
        <v>2494520</v>
      </c>
      <c r="E14" s="8">
        <f>E15</f>
        <v>1630074.62</v>
      </c>
      <c r="F14" s="14">
        <f t="shared" si="0"/>
        <v>65.3462237223995</v>
      </c>
      <c r="G14" s="14">
        <f>G15</f>
        <v>1435893.27</v>
      </c>
      <c r="H14" s="14">
        <f t="shared" si="1"/>
        <v>194181.35000000009</v>
      </c>
      <c r="I14" s="14">
        <f t="shared" si="2"/>
        <v>113.52338325257281</v>
      </c>
    </row>
    <row r="15" spans="1:9" x14ac:dyDescent="0.2">
      <c r="A15" s="9">
        <v>2</v>
      </c>
      <c r="B15" s="9">
        <v>3</v>
      </c>
      <c r="C15" s="13" t="s">
        <v>8</v>
      </c>
      <c r="D15" s="10">
        <v>2494520</v>
      </c>
      <c r="E15" s="10">
        <v>1630074.62</v>
      </c>
      <c r="F15" s="15">
        <f t="shared" si="0"/>
        <v>65.3462237223995</v>
      </c>
      <c r="G15" s="15">
        <v>1435893.27</v>
      </c>
      <c r="H15" s="15">
        <f t="shared" si="1"/>
        <v>194181.35000000009</v>
      </c>
      <c r="I15" s="15">
        <f t="shared" si="2"/>
        <v>113.52338325257281</v>
      </c>
    </row>
    <row r="16" spans="1:9" ht="31.5" x14ac:dyDescent="0.2">
      <c r="A16" s="7">
        <v>3</v>
      </c>
      <c r="B16" s="7">
        <v>0</v>
      </c>
      <c r="C16" s="12" t="s">
        <v>9</v>
      </c>
      <c r="D16" s="8">
        <f>D17</f>
        <v>7089885.8600000003</v>
      </c>
      <c r="E16" s="8">
        <f>E17</f>
        <v>4436370.37</v>
      </c>
      <c r="F16" s="14">
        <f t="shared" si="0"/>
        <v>62.573226954601488</v>
      </c>
      <c r="G16" s="14">
        <f>G17</f>
        <v>4014084.98</v>
      </c>
      <c r="H16" s="14">
        <f t="shared" si="1"/>
        <v>422285.39000000013</v>
      </c>
      <c r="I16" s="14">
        <f t="shared" si="2"/>
        <v>110.52009093240474</v>
      </c>
    </row>
    <row r="17" spans="1:9" ht="47.25" x14ac:dyDescent="0.2">
      <c r="A17" s="9">
        <v>3</v>
      </c>
      <c r="B17" s="9">
        <v>10</v>
      </c>
      <c r="C17" s="13" t="s">
        <v>34</v>
      </c>
      <c r="D17" s="10">
        <v>7089885.8600000003</v>
      </c>
      <c r="E17" s="10">
        <v>4436370.37</v>
      </c>
      <c r="F17" s="15">
        <f t="shared" si="0"/>
        <v>62.573226954601488</v>
      </c>
      <c r="G17" s="15">
        <v>4014084.98</v>
      </c>
      <c r="H17" s="15">
        <f t="shared" si="1"/>
        <v>422285.39000000013</v>
      </c>
      <c r="I17" s="15">
        <f t="shared" si="2"/>
        <v>110.52009093240474</v>
      </c>
    </row>
    <row r="18" spans="1:9" x14ac:dyDescent="0.2">
      <c r="A18" s="7">
        <v>4</v>
      </c>
      <c r="B18" s="7">
        <v>0</v>
      </c>
      <c r="C18" s="12" t="s">
        <v>10</v>
      </c>
      <c r="D18" s="8">
        <f>SUM(D19:D22)</f>
        <v>244697853.16999999</v>
      </c>
      <c r="E18" s="8">
        <f>SUM(E19:E22)</f>
        <v>183655832.84999999</v>
      </c>
      <c r="F18" s="14">
        <f t="shared" si="0"/>
        <v>75.054125106037603</v>
      </c>
      <c r="G18" s="14">
        <f>SUM(G19:G22)</f>
        <v>248623845.25</v>
      </c>
      <c r="H18" s="14">
        <f t="shared" si="1"/>
        <v>-64968012.400000006</v>
      </c>
      <c r="I18" s="14">
        <f t="shared" si="2"/>
        <v>73.868953585416392</v>
      </c>
    </row>
    <row r="19" spans="1:9" x14ac:dyDescent="0.2">
      <c r="A19" s="9">
        <v>4</v>
      </c>
      <c r="B19" s="9">
        <v>5</v>
      </c>
      <c r="C19" s="13" t="s">
        <v>11</v>
      </c>
      <c r="D19" s="10">
        <v>13541428.51</v>
      </c>
      <c r="E19" s="10">
        <v>4313226.38</v>
      </c>
      <c r="F19" s="15">
        <f t="shared" si="0"/>
        <v>31.85207806410374</v>
      </c>
      <c r="G19" s="15">
        <v>3468272.48</v>
      </c>
      <c r="H19" s="15">
        <f t="shared" si="1"/>
        <v>844953.89999999991</v>
      </c>
      <c r="I19" s="15">
        <f t="shared" si="2"/>
        <v>124.36238516069534</v>
      </c>
    </row>
    <row r="20" spans="1:9" x14ac:dyDescent="0.2">
      <c r="A20" s="9">
        <v>4</v>
      </c>
      <c r="B20" s="9">
        <v>8</v>
      </c>
      <c r="C20" s="13" t="s">
        <v>12</v>
      </c>
      <c r="D20" s="10">
        <v>1348459.4</v>
      </c>
      <c r="E20" s="10">
        <v>0</v>
      </c>
      <c r="F20" s="15">
        <f t="shared" si="0"/>
        <v>0</v>
      </c>
      <c r="G20" s="15">
        <v>0</v>
      </c>
      <c r="H20" s="15">
        <f t="shared" si="1"/>
        <v>0</v>
      </c>
      <c r="I20" s="15">
        <v>0</v>
      </c>
    </row>
    <row r="21" spans="1:9" x14ac:dyDescent="0.2">
      <c r="A21" s="9">
        <v>4</v>
      </c>
      <c r="B21" s="9">
        <v>9</v>
      </c>
      <c r="C21" s="13" t="s">
        <v>13</v>
      </c>
      <c r="D21" s="10">
        <v>229281965.25999999</v>
      </c>
      <c r="E21" s="10">
        <v>179314468.66999999</v>
      </c>
      <c r="F21" s="15">
        <f t="shared" si="0"/>
        <v>78.206966023979192</v>
      </c>
      <c r="G21" s="15">
        <v>245127450.77000001</v>
      </c>
      <c r="H21" s="15">
        <f t="shared" si="1"/>
        <v>-65812982.100000024</v>
      </c>
      <c r="I21" s="15">
        <f t="shared" si="2"/>
        <v>73.151525097141601</v>
      </c>
    </row>
    <row r="22" spans="1:9" ht="31.5" x14ac:dyDescent="0.2">
      <c r="A22" s="9">
        <v>4</v>
      </c>
      <c r="B22" s="9">
        <v>12</v>
      </c>
      <c r="C22" s="13" t="s">
        <v>14</v>
      </c>
      <c r="D22" s="10">
        <v>526000</v>
      </c>
      <c r="E22" s="10">
        <v>28137.8</v>
      </c>
      <c r="F22" s="15">
        <f t="shared" si="0"/>
        <v>5.3493916349809885</v>
      </c>
      <c r="G22" s="15">
        <v>28122</v>
      </c>
      <c r="H22" s="15">
        <f t="shared" si="1"/>
        <v>15.799999999999272</v>
      </c>
      <c r="I22" s="15">
        <v>0</v>
      </c>
    </row>
    <row r="23" spans="1:9" ht="31.5" x14ac:dyDescent="0.2">
      <c r="A23" s="7">
        <v>5</v>
      </c>
      <c r="B23" s="7">
        <v>0</v>
      </c>
      <c r="C23" s="12" t="s">
        <v>15</v>
      </c>
      <c r="D23" s="8">
        <f>D24+D25</f>
        <v>86547630.650000006</v>
      </c>
      <c r="E23" s="8">
        <f>E24+E25</f>
        <v>35898232.260000005</v>
      </c>
      <c r="F23" s="14">
        <f t="shared" si="0"/>
        <v>41.478006954543936</v>
      </c>
      <c r="G23" s="14">
        <f>G24+G25</f>
        <v>23715735.809999999</v>
      </c>
      <c r="H23" s="14">
        <f t="shared" si="1"/>
        <v>12182496.450000007</v>
      </c>
      <c r="I23" s="14">
        <f t="shared" si="2"/>
        <v>151.36883184903385</v>
      </c>
    </row>
    <row r="24" spans="1:9" x14ac:dyDescent="0.2">
      <c r="A24" s="9">
        <v>5</v>
      </c>
      <c r="B24" s="9">
        <v>1</v>
      </c>
      <c r="C24" s="13" t="s">
        <v>48</v>
      </c>
      <c r="D24" s="10">
        <v>11729438</v>
      </c>
      <c r="E24" s="10">
        <v>6423046</v>
      </c>
      <c r="F24" s="15">
        <f t="shared" si="0"/>
        <v>54.760049032187219</v>
      </c>
      <c r="G24" s="15">
        <v>0</v>
      </c>
      <c r="H24" s="15">
        <f t="shared" si="1"/>
        <v>6423046</v>
      </c>
      <c r="I24" s="15">
        <v>0</v>
      </c>
    </row>
    <row r="25" spans="1:9" x14ac:dyDescent="0.2">
      <c r="A25" s="9">
        <v>5</v>
      </c>
      <c r="B25" s="9">
        <v>3</v>
      </c>
      <c r="C25" s="13" t="s">
        <v>16</v>
      </c>
      <c r="D25" s="10">
        <v>74818192.650000006</v>
      </c>
      <c r="E25" s="10">
        <v>29475186.260000002</v>
      </c>
      <c r="F25" s="15">
        <f t="shared" si="0"/>
        <v>39.395747499388442</v>
      </c>
      <c r="G25" s="15">
        <v>23715735.809999999</v>
      </c>
      <c r="H25" s="15">
        <f t="shared" si="1"/>
        <v>5759450.450000003</v>
      </c>
      <c r="I25" s="15">
        <f t="shared" si="2"/>
        <v>124.28535423122511</v>
      </c>
    </row>
    <row r="26" spans="1:9" x14ac:dyDescent="0.2">
      <c r="A26" s="7">
        <v>7</v>
      </c>
      <c r="B26" s="7">
        <v>0</v>
      </c>
      <c r="C26" s="12" t="s">
        <v>17</v>
      </c>
      <c r="D26" s="8">
        <f>SUM(D27:D31)</f>
        <v>871177899.85000002</v>
      </c>
      <c r="E26" s="8">
        <f>SUM(E27:E31)</f>
        <v>607360431.0200001</v>
      </c>
      <c r="F26" s="14">
        <f t="shared" si="0"/>
        <v>69.717153192772201</v>
      </c>
      <c r="G26" s="14">
        <f>SUM(G27:G31)</f>
        <v>604980531.0200001</v>
      </c>
      <c r="H26" s="14">
        <f t="shared" si="1"/>
        <v>2379900</v>
      </c>
      <c r="I26" s="14">
        <f t="shared" si="2"/>
        <v>100.39338455999361</v>
      </c>
    </row>
    <row r="27" spans="1:9" x14ac:dyDescent="0.2">
      <c r="A27" s="9">
        <v>7</v>
      </c>
      <c r="B27" s="9">
        <v>1</v>
      </c>
      <c r="C27" s="13" t="s">
        <v>18</v>
      </c>
      <c r="D27" s="10">
        <v>198216468.75</v>
      </c>
      <c r="E27" s="10">
        <v>116842558.51000001</v>
      </c>
      <c r="F27" s="15">
        <f t="shared" si="0"/>
        <v>58.94694787311915</v>
      </c>
      <c r="G27" s="15">
        <v>111104169.08</v>
      </c>
      <c r="H27" s="15">
        <f t="shared" si="1"/>
        <v>5738389.4300000072</v>
      </c>
      <c r="I27" s="15">
        <f t="shared" si="2"/>
        <v>105.16487317939267</v>
      </c>
    </row>
    <row r="28" spans="1:9" x14ac:dyDescent="0.2">
      <c r="A28" s="9">
        <v>7</v>
      </c>
      <c r="B28" s="9">
        <v>2</v>
      </c>
      <c r="C28" s="13" t="s">
        <v>19</v>
      </c>
      <c r="D28" s="10">
        <v>585087979.85000002</v>
      </c>
      <c r="E28" s="10">
        <v>425552676.77999997</v>
      </c>
      <c r="F28" s="15">
        <f t="shared" si="0"/>
        <v>72.733108769231521</v>
      </c>
      <c r="G28" s="15">
        <v>448182038.86000001</v>
      </c>
      <c r="H28" s="15">
        <f t="shared" si="1"/>
        <v>-22629362.080000043</v>
      </c>
      <c r="I28" s="15">
        <f t="shared" si="2"/>
        <v>94.95085476036472</v>
      </c>
    </row>
    <row r="29" spans="1:9" x14ac:dyDescent="0.2">
      <c r="A29" s="9">
        <v>7</v>
      </c>
      <c r="B29" s="9">
        <v>3</v>
      </c>
      <c r="C29" s="13" t="s">
        <v>20</v>
      </c>
      <c r="D29" s="10">
        <v>60490308.850000001</v>
      </c>
      <c r="E29" s="10">
        <v>47153142.200000003</v>
      </c>
      <c r="F29" s="15">
        <f t="shared" si="0"/>
        <v>77.951564633150326</v>
      </c>
      <c r="G29" s="15">
        <v>29553868.789999999</v>
      </c>
      <c r="H29" s="15">
        <f t="shared" si="1"/>
        <v>17599273.410000004</v>
      </c>
      <c r="I29" s="15">
        <f t="shared" si="2"/>
        <v>159.54981236146986</v>
      </c>
    </row>
    <row r="30" spans="1:9" x14ac:dyDescent="0.2">
      <c r="A30" s="9">
        <v>7</v>
      </c>
      <c r="B30" s="9">
        <v>7</v>
      </c>
      <c r="C30" s="13" t="s">
        <v>21</v>
      </c>
      <c r="D30" s="10">
        <v>2384588.2400000002</v>
      </c>
      <c r="E30" s="10">
        <v>1208304.96</v>
      </c>
      <c r="F30" s="15">
        <f t="shared" si="0"/>
        <v>50.671429965619552</v>
      </c>
      <c r="G30" s="15">
        <v>1251647.96</v>
      </c>
      <c r="H30" s="15">
        <f t="shared" si="1"/>
        <v>-43343</v>
      </c>
      <c r="I30" s="15">
        <f t="shared" si="2"/>
        <v>96.537125343135628</v>
      </c>
    </row>
    <row r="31" spans="1:9" x14ac:dyDescent="0.2">
      <c r="A31" s="9">
        <v>7</v>
      </c>
      <c r="B31" s="9">
        <v>9</v>
      </c>
      <c r="C31" s="13" t="s">
        <v>22</v>
      </c>
      <c r="D31" s="10">
        <v>24998554.16</v>
      </c>
      <c r="E31" s="10">
        <v>16603748.57</v>
      </c>
      <c r="F31" s="15">
        <f t="shared" si="0"/>
        <v>66.418835520365946</v>
      </c>
      <c r="G31" s="15">
        <v>14888806.33</v>
      </c>
      <c r="H31" s="15">
        <f t="shared" si="1"/>
        <v>1714942.2400000002</v>
      </c>
      <c r="I31" s="15">
        <f t="shared" si="2"/>
        <v>111.51833264527393</v>
      </c>
    </row>
    <row r="32" spans="1:9" x14ac:dyDescent="0.2">
      <c r="A32" s="7">
        <v>8</v>
      </c>
      <c r="B32" s="7">
        <v>0</v>
      </c>
      <c r="C32" s="12" t="s">
        <v>23</v>
      </c>
      <c r="D32" s="8">
        <f>D33+D34</f>
        <v>103344231.27</v>
      </c>
      <c r="E32" s="8">
        <f>E33+E34</f>
        <v>65343103.760000005</v>
      </c>
      <c r="F32" s="14">
        <f t="shared" si="0"/>
        <v>63.228593368973641</v>
      </c>
      <c r="G32" s="14">
        <f>G33+G34</f>
        <v>71021777.269999996</v>
      </c>
      <c r="H32" s="14">
        <f t="shared" si="1"/>
        <v>-5678673.5099999905</v>
      </c>
      <c r="I32" s="14">
        <f t="shared" si="2"/>
        <v>92.004320747407291</v>
      </c>
    </row>
    <row r="33" spans="1:9" x14ac:dyDescent="0.2">
      <c r="A33" s="9">
        <v>8</v>
      </c>
      <c r="B33" s="9">
        <v>1</v>
      </c>
      <c r="C33" s="13" t="s">
        <v>24</v>
      </c>
      <c r="D33" s="10">
        <v>98725906.709999993</v>
      </c>
      <c r="E33" s="10">
        <v>62422528.170000002</v>
      </c>
      <c r="F33" s="15">
        <f t="shared" si="0"/>
        <v>63.228113319193447</v>
      </c>
      <c r="G33" s="15">
        <v>68310482.030000001</v>
      </c>
      <c r="H33" s="15">
        <f t="shared" si="1"/>
        <v>-5887953.8599999994</v>
      </c>
      <c r="I33" s="15">
        <f t="shared" si="2"/>
        <v>91.38059974834583</v>
      </c>
    </row>
    <row r="34" spans="1:9" ht="31.5" x14ac:dyDescent="0.2">
      <c r="A34" s="9">
        <v>8</v>
      </c>
      <c r="B34" s="9">
        <v>4</v>
      </c>
      <c r="C34" s="13" t="s">
        <v>25</v>
      </c>
      <c r="D34" s="10">
        <v>4618324.5599999996</v>
      </c>
      <c r="E34" s="10">
        <v>2920575.59</v>
      </c>
      <c r="F34" s="15">
        <f t="shared" si="0"/>
        <v>63.238855391315326</v>
      </c>
      <c r="G34" s="15">
        <v>2711295.24</v>
      </c>
      <c r="H34" s="15">
        <f t="shared" si="1"/>
        <v>209280.34999999963</v>
      </c>
      <c r="I34" s="15">
        <f t="shared" si="2"/>
        <v>107.71883293683648</v>
      </c>
    </row>
    <row r="35" spans="1:9" x14ac:dyDescent="0.2">
      <c r="A35" s="7">
        <v>10</v>
      </c>
      <c r="B35" s="7">
        <v>0</v>
      </c>
      <c r="C35" s="12" t="s">
        <v>26</v>
      </c>
      <c r="D35" s="8">
        <f>D36+D37+D38</f>
        <v>186402918.63999999</v>
      </c>
      <c r="E35" s="8">
        <f>E36+E37+E38</f>
        <v>144116220.5</v>
      </c>
      <c r="F35" s="14">
        <f t="shared" si="0"/>
        <v>77.314358354190631</v>
      </c>
      <c r="G35" s="14">
        <f>G36+G37+G38</f>
        <v>249742666.79999998</v>
      </c>
      <c r="H35" s="14">
        <f t="shared" si="1"/>
        <v>-105626446.29999998</v>
      </c>
      <c r="I35" s="14">
        <f t="shared" si="2"/>
        <v>57.705886761997213</v>
      </c>
    </row>
    <row r="36" spans="1:9" x14ac:dyDescent="0.2">
      <c r="A36" s="9">
        <v>10</v>
      </c>
      <c r="B36" s="9">
        <v>3</v>
      </c>
      <c r="C36" s="13" t="s">
        <v>27</v>
      </c>
      <c r="D36" s="10">
        <v>100771948.5</v>
      </c>
      <c r="E36" s="10">
        <v>86373697.780000001</v>
      </c>
      <c r="F36" s="15">
        <f t="shared" si="0"/>
        <v>85.712044934806443</v>
      </c>
      <c r="G36" s="15">
        <v>100589419.88</v>
      </c>
      <c r="H36" s="15">
        <f t="shared" si="1"/>
        <v>-14215722.099999994</v>
      </c>
      <c r="I36" s="15">
        <f t="shared" si="2"/>
        <v>85.867577209453145</v>
      </c>
    </row>
    <row r="37" spans="1:9" x14ac:dyDescent="0.2">
      <c r="A37" s="9">
        <v>10</v>
      </c>
      <c r="B37" s="9">
        <v>4</v>
      </c>
      <c r="C37" s="13" t="s">
        <v>28</v>
      </c>
      <c r="D37" s="10">
        <v>66789277.289999999</v>
      </c>
      <c r="E37" s="10">
        <v>45192524.390000001</v>
      </c>
      <c r="F37" s="15">
        <f t="shared" si="0"/>
        <v>67.664341079442153</v>
      </c>
      <c r="G37" s="15">
        <v>138162106.91999999</v>
      </c>
      <c r="H37" s="15">
        <f t="shared" si="1"/>
        <v>-92969582.529999986</v>
      </c>
      <c r="I37" s="15">
        <f t="shared" si="2"/>
        <v>32.709782296652321</v>
      </c>
    </row>
    <row r="38" spans="1:9" x14ac:dyDescent="0.2">
      <c r="A38" s="9">
        <v>10</v>
      </c>
      <c r="B38" s="9">
        <v>6</v>
      </c>
      <c r="C38" s="13" t="s">
        <v>29</v>
      </c>
      <c r="D38" s="10">
        <v>18841692.850000001</v>
      </c>
      <c r="E38" s="10">
        <v>12549998.33</v>
      </c>
      <c r="F38" s="15">
        <f t="shared" si="0"/>
        <v>66.607594285244915</v>
      </c>
      <c r="G38" s="15">
        <v>10991140</v>
      </c>
      <c r="H38" s="15">
        <f t="shared" si="1"/>
        <v>1558858.33</v>
      </c>
      <c r="I38" s="15">
        <f t="shared" si="2"/>
        <v>114.18286301511947</v>
      </c>
    </row>
    <row r="39" spans="1:9" x14ac:dyDescent="0.2">
      <c r="A39" s="7">
        <v>11</v>
      </c>
      <c r="B39" s="7">
        <v>0</v>
      </c>
      <c r="C39" s="12" t="s">
        <v>30</v>
      </c>
      <c r="D39" s="8">
        <f>D40</f>
        <v>13488869.539999999</v>
      </c>
      <c r="E39" s="8">
        <f>E40</f>
        <v>10221495.199999999</v>
      </c>
      <c r="F39" s="14">
        <f t="shared" si="0"/>
        <v>75.777255979006227</v>
      </c>
      <c r="G39" s="14">
        <f>G40</f>
        <v>8890883.0600000005</v>
      </c>
      <c r="H39" s="14">
        <f t="shared" si="1"/>
        <v>1330612.1399999987</v>
      </c>
      <c r="I39" s="14">
        <f t="shared" si="2"/>
        <v>114.96602903244121</v>
      </c>
    </row>
    <row r="40" spans="1:9" x14ac:dyDescent="0.2">
      <c r="A40" s="9">
        <v>11</v>
      </c>
      <c r="B40" s="9">
        <v>1</v>
      </c>
      <c r="C40" s="13" t="s">
        <v>31</v>
      </c>
      <c r="D40" s="10">
        <v>13488869.539999999</v>
      </c>
      <c r="E40" s="10">
        <v>10221495.199999999</v>
      </c>
      <c r="F40" s="15">
        <f t="shared" si="0"/>
        <v>75.777255979006227</v>
      </c>
      <c r="G40" s="15">
        <v>8890883.0600000005</v>
      </c>
      <c r="H40" s="15">
        <f t="shared" si="1"/>
        <v>1330612.1399999987</v>
      </c>
      <c r="I40" s="15">
        <f t="shared" si="2"/>
        <v>114.96602903244121</v>
      </c>
    </row>
    <row r="41" spans="1:9" x14ac:dyDescent="0.2">
      <c r="A41" s="17" t="s">
        <v>43</v>
      </c>
      <c r="B41" s="18"/>
      <c r="C41" s="19"/>
      <c r="D41" s="11">
        <f>D6+D14+D16+D18+D23+D26+D32+D35+D39</f>
        <v>1679844153.46</v>
      </c>
      <c r="E41" s="11">
        <f>E6+E14+E16+E18+E23+E26+E32+E35+E39</f>
        <v>1154427102.9200001</v>
      </c>
      <c r="F41" s="16">
        <f t="shared" si="0"/>
        <v>68.722274059900698</v>
      </c>
      <c r="G41" s="16">
        <f>G6+G14+G16+G18+G23+G26+G32+G35+G39</f>
        <v>1325389729.1800001</v>
      </c>
      <c r="H41" s="16">
        <f t="shared" si="1"/>
        <v>-170962626.25999999</v>
      </c>
      <c r="I41" s="16">
        <f t="shared" si="2"/>
        <v>87.100954346026796</v>
      </c>
    </row>
  </sheetData>
  <autoFilter ref="A5:J5"/>
  <mergeCells count="9">
    <mergeCell ref="A41:C41"/>
    <mergeCell ref="A1:I2"/>
    <mergeCell ref="G4:G5"/>
    <mergeCell ref="H4:I4"/>
    <mergeCell ref="C4:C5"/>
    <mergeCell ref="D4:E4"/>
    <mergeCell ref="F4:F5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тыс. рублей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Елена Шамельевна</dc:creator>
  <cp:lastModifiedBy>PC</cp:lastModifiedBy>
  <cp:lastPrinted>2023-04-06T12:30:26Z</cp:lastPrinted>
  <dcterms:created xsi:type="dcterms:W3CDTF">2018-07-19T10:58:06Z</dcterms:created>
  <dcterms:modified xsi:type="dcterms:W3CDTF">2024-11-20T08:21:40Z</dcterms:modified>
</cp:coreProperties>
</file>